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565" tabRatio="809" activeTab="0"/>
  </bookViews>
  <sheets>
    <sheet name="instruction" sheetId="1" r:id="rId1"/>
    <sheet name="Sheet3" sheetId="2" state="hidden" r:id="rId2"/>
    <sheet name="preliminary-23-24" sheetId="3" r:id="rId3"/>
    <sheet name="final-23-24" sheetId="4" r:id="rId4"/>
    <sheet name="preliminary-22-23" sheetId="5" r:id="rId5"/>
    <sheet name="final-22-23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<sst xmlns="http://schemas.openxmlformats.org/spreadsheetml/2006/main" count="212" uniqueCount="74">
  <si>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</si>
  <si>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</si>
  <si>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</si>
  <si>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</si>
  <si>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</si>
  <si>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</si>
  <si>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</si>
  <si>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</si>
  <si>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</si>
  <si>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</si>
  <si>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</si>
  <si>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</si>
  <si>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</si>
  <si>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</si>
  <si>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</si>
  <si>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</si>
  <si>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</si>
  <si>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</si>
  <si>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</si>
  <si>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</si>
  <si>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</si>
  <si>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</si>
  <si>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</si>
  <si>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</si>
  <si>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</si>
  <si>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</si>
  <si>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</si>
  <si>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</si>
  <si>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</si>
  <si>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</si>
  <si>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</si>
  <si>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</si>
  <si>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chm-post</t>
  </si>
  <si>
    <t>chm-name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</si>
  <si>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</si>
  <si>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</si>
  <si>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</si>
  <si>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</si>
  <si>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</si>
  <si>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</si>
  <si>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</si>
  <si>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</si>
  <si>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</si>
  <si>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</si>
  <si>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</si>
  <si>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</si>
  <si>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</si>
  <si>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</si>
  <si>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</si>
  <si>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</si>
  <si>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</si>
  <si>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</si>
  <si>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</si>
  <si>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</si>
  <si>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</si>
  <si>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</si>
  <si>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</si>
  <si>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</si>
  <si>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</si>
  <si>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</si>
  <si>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</si>
  <si>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</si>
  <si>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</si>
  <si>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</si>
  <si>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</si>
  <si>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</si>
  <si>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2022/23</t>
  </si>
  <si>
    <t>regions-5part</t>
  </si>
  <si>
    <t>Количество субъектов Российской Федерации, представленных  участниками</t>
  </si>
  <si>
    <t>Количество субъектов Российской Федерации, представленных призерами этапа</t>
  </si>
  <si>
    <t>Количество субъектов Российской Федерации, представленных победителями этапа</t>
  </si>
  <si>
    <t>1. Заполните всю необходимую информацию на листах preliminary-23-24, preliminary-22-23 (отборочный этап за два года), final-23-24 и final-22-23 (заключительный этап за два года) - ячейки для ввода данных отмечены голубым цветом.</t>
  </si>
  <si>
    <t>3. Проверьте данные, сохраните файл, назвав его "stat-2024-предмет.xls" и перейдите на лист "csv".</t>
  </si>
  <si>
    <t>2023/24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</si>
</sst>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.00\ &quot;RUB&quot;_-;\-* #,##0.00\ &quot;RUB&quot;_-;_-* &quot;-&quot;??\ &quot;RUB&quot;_-;_-@_-"/>
    <numFmt numFmtId="172" formatCode="_-* #,##0\ _R_U_B_-;\-* #,##0\ _R_U_B_-;_-* &quot;-&quot;\ _R_U_B_-;_-@_-"/>
    <numFmt numFmtId="173" formatCode="_-* #,##0.00\ _R_U_B_-;\-* #,##0.00\ _R_U_B_-;_-* &quot;-&quot;??\ _R_U_B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9" fontId="0" fillId="0" borderId="14" xfId="55" applyFont="1" applyBorder="1" applyAlignment="1" applyProtection="1">
      <alignment horizontal="left" vertical="center"/>
      <protection hidden="1"/>
    </xf>
    <xf numFmtId="0" fontId="48" fillId="0" borderId="15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34" fillId="33" borderId="14" xfId="0" applyFont="1" applyFill="1" applyBorder="1" applyAlignment="1" applyProtection="1">
      <alignment horizontal="center"/>
      <protection hidden="1"/>
    </xf>
    <xf numFmtId="0" fontId="34" fillId="33" borderId="16" xfId="0" applyFont="1" applyFill="1" applyBorder="1" applyAlignment="1" applyProtection="1">
      <alignment horizontal="center"/>
      <protection hidden="1"/>
    </xf>
    <xf numFmtId="0" fontId="34" fillId="33" borderId="17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48" fillId="0" borderId="2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0" fontId="34" fillId="33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left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22" sqref="A22"/>
    </sheetView>
  </sheetViews>
  <sheetFormatPr defaultColWidth="11.125" defaultRowHeight="15.75"/>
  <cols>
    <col min="1" max="1" width="88.50390625" style="0" customWidth="1"/>
  </cols>
  <sheetData>
    <row r="1" ht="78.75">
      <c r="A1" s="2" t="s">
        <v>38</v>
      </c>
    </row>
    <row r="2" ht="48" customHeight="1">
      <c r="A2" s="1" t="s">
        <v>71</v>
      </c>
    </row>
    <row r="3" ht="31.5">
      <c r="A3" s="1" t="s">
        <v>56</v>
      </c>
    </row>
    <row r="4" ht="31.5">
      <c r="A4" s="1" t="s">
        <v>64</v>
      </c>
    </row>
    <row r="5" ht="31.5">
      <c r="A5" s="1" t="s">
        <v>72</v>
      </c>
    </row>
    <row r="6" ht="15.75">
      <c r="A6" t="s">
        <v>39</v>
      </c>
    </row>
    <row r="7" ht="15.75">
      <c r="A7" s="5" t="s">
        <v>41</v>
      </c>
    </row>
    <row r="8" ht="15.75">
      <c r="A8" t="s">
        <v>42</v>
      </c>
    </row>
    <row r="9" ht="15.75">
      <c r="A9" t="s">
        <v>43</v>
      </c>
    </row>
    <row r="10" ht="15.75">
      <c r="A10" t="s">
        <v>44</v>
      </c>
    </row>
    <row r="11" ht="15.75">
      <c r="A11" t="s">
        <v>40</v>
      </c>
    </row>
    <row r="12" ht="15.75">
      <c r="A12" s="4" t="s">
        <v>45</v>
      </c>
    </row>
    <row r="13" ht="15.75">
      <c r="A13" t="s">
        <v>46</v>
      </c>
    </row>
    <row r="14" ht="15.75">
      <c r="A14" t="s">
        <v>47</v>
      </c>
    </row>
    <row r="15" ht="15.75">
      <c r="A15" t="s">
        <v>48</v>
      </c>
    </row>
    <row r="16" ht="15.75">
      <c r="A16" t="s">
        <v>43</v>
      </c>
    </row>
    <row r="17" ht="15.75">
      <c r="A17" t="s">
        <v>49</v>
      </c>
    </row>
    <row r="18" ht="15.75">
      <c r="A18" t="s">
        <v>45</v>
      </c>
    </row>
    <row r="19" ht="15.75">
      <c r="A19" t="s">
        <v>50</v>
      </c>
    </row>
    <row r="20" ht="15.75">
      <c r="A20" t="s">
        <v>51</v>
      </c>
    </row>
    <row r="21" ht="15.75">
      <c r="A21" t="s">
        <v>52</v>
      </c>
    </row>
  </sheetData>
  <sheetProtection password="E8F0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"/>
    </sheetView>
  </sheetViews>
  <sheetFormatPr defaultColWidth="11.125" defaultRowHeight="15.75"/>
  <sheetData>
    <row r="1" spans="1:2" ht="15.75">
      <c r="A1" t="s">
        <v>29</v>
      </c>
      <c r="B1" t="s">
        <v>36</v>
      </c>
    </row>
    <row r="2" spans="1:2" ht="15.75">
      <c r="A2" t="s">
        <v>53</v>
      </c>
      <c r="B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7.125" style="7" customWidth="1"/>
    <col min="13" max="13" width="53.125" style="11" bestFit="1" customWidth="1"/>
    <col min="14" max="14" width="40.875" style="8" customWidth="1"/>
    <col min="15" max="16384" width="10.875" style="7" customWidth="1"/>
  </cols>
  <sheetData>
    <row r="1" spans="1:14" ht="15.75">
      <c r="A1" s="28" t="s">
        <v>14</v>
      </c>
      <c r="B1" s="28"/>
      <c r="C1" s="28"/>
      <c r="D1" s="36"/>
      <c r="E1" s="37"/>
      <c r="F1" s="37"/>
      <c r="G1" s="37"/>
      <c r="H1" s="37"/>
      <c r="I1" s="37"/>
      <c r="J1" s="38"/>
      <c r="L1" s="10" t="s">
        <v>59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.75">
      <c r="A2" s="28" t="s">
        <v>63</v>
      </c>
      <c r="B2" s="28"/>
      <c r="C2" s="28"/>
      <c r="D2" s="36"/>
      <c r="E2" s="37"/>
      <c r="F2" s="37"/>
      <c r="G2" s="37"/>
      <c r="H2" s="37"/>
      <c r="I2" s="37"/>
      <c r="J2" s="38"/>
      <c r="L2" s="10" t="s">
        <v>1</v>
      </c>
      <c r="M2" s="24" t="str">
        <f>IF(A5="Форма заполнена полностью",IF(B15&lt;300,B15&amp;" - Должно быть не менее 300 человек!",B15&amp;" - OK"),"форма не заполнена")</f>
        <v>форма не заполнена</v>
      </c>
      <c r="N2" s="23">
        <f>IF(A5="Форма заполнена полностью",IF(D17&gt;24,1,IF(D17&gt;11,2,IF(D17&gt;5,3,"Проверьте соответствие критериям"))),"")</f>
      </c>
    </row>
    <row r="3" spans="1:14" ht="15.75">
      <c r="A3" s="28" t="s">
        <v>15</v>
      </c>
      <c r="B3" s="28"/>
      <c r="C3" s="28"/>
      <c r="D3" s="33" t="s">
        <v>73</v>
      </c>
      <c r="E3" s="34"/>
      <c r="F3" s="34"/>
      <c r="G3" s="34"/>
      <c r="H3" s="34"/>
      <c r="I3" s="34"/>
      <c r="J3" s="35"/>
      <c r="L3" s="39" t="s">
        <v>62</v>
      </c>
      <c r="M3" s="29" t="str">
        <f>IF(A5="Форма заполнена полностью",IF(K16&lt;0.25,K16&amp;" - Проверьте соответствие критериям!",K16&amp;" - OK"),"форма не заполнена")</f>
        <v>форма не заполнена</v>
      </c>
      <c r="N3" s="40">
        <f>IF(A5="Форма заполнена полностью",IF(K16&lt;0.25,"",IF(K16&lt;0.3,3,IF(K16&lt;0.35,2,1))),"")</f>
      </c>
    </row>
    <row r="4" spans="1:14" ht="15.75">
      <c r="A4" s="28" t="s">
        <v>30</v>
      </c>
      <c r="B4" s="28"/>
      <c r="C4" s="28"/>
      <c r="D4" s="33" t="s">
        <v>36</v>
      </c>
      <c r="E4" s="34"/>
      <c r="F4" s="34"/>
      <c r="G4" s="34"/>
      <c r="H4" s="34"/>
      <c r="I4" s="34"/>
      <c r="J4" s="35"/>
      <c r="L4" s="39"/>
      <c r="M4" s="29"/>
      <c r="N4" s="40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60</v>
      </c>
      <c r="M5" s="25" t="str">
        <f>IF(A5="Форма заполнена полностью",IF(D17&gt;9,D17&amp;" - OK",D17&amp;" - Проверьте соответствие критериям!"),"форма не заполнена")</f>
        <v>форма не заполнена</v>
      </c>
      <c r="N5" s="23">
        <f>IF(A5="Форма заполнена полностью",IF(D17&gt;29,1,IF(D17&gt;19,2,IF(D17&gt;9,3,""))),"")</f>
      </c>
    </row>
    <row r="6" spans="1:14" ht="30" customHeight="1">
      <c r="A6" s="30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  <c r="K6" s="8">
        <f>COUNTBLANK(D1:J2)+COUNTBLANK(B8:J14)+COUNTBLANK(D17:J19)</f>
        <v>98</v>
      </c>
      <c r="L6" s="21" t="s">
        <v>65</v>
      </c>
      <c r="M6" s="25" t="str">
        <f>IF(A5="Форма заполнена полностью",IF(AND(K16&gt;0.25,D17&gt;9,B15&gt;199),MAX(N3:N5),"Проверьте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31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.75">
      <c r="K16" s="9" t="e">
        <f>ROUND(K15/B15,3)</f>
        <v>#DIV/0!</v>
      </c>
      <c r="L16" s="17"/>
    </row>
    <row r="17" spans="1:10" ht="37.5" customHeight="1">
      <c r="A17" s="32" t="s">
        <v>68</v>
      </c>
      <c r="B17" s="32"/>
      <c r="C17" s="32"/>
      <c r="D17" s="36"/>
      <c r="E17" s="37"/>
      <c r="F17" s="37"/>
      <c r="G17" s="37"/>
      <c r="H17" s="37"/>
      <c r="I17" s="37"/>
      <c r="J17" s="38"/>
    </row>
    <row r="18" spans="1:11" ht="37.5" customHeight="1">
      <c r="A18" s="32" t="s">
        <v>69</v>
      </c>
      <c r="B18" s="32"/>
      <c r="C18" s="32"/>
      <c r="D18" s="36"/>
      <c r="E18" s="37"/>
      <c r="F18" s="37"/>
      <c r="G18" s="37"/>
      <c r="H18" s="37"/>
      <c r="I18" s="37"/>
      <c r="J18" s="38"/>
      <c r="K18" s="8" t="e">
        <f>LEN(D17)-LEN(SUBSTITUTE(MID(D17,2,LEN(D17)-2),";",""))-1</f>
        <v>#VALUE!</v>
      </c>
    </row>
    <row r="19" spans="1:11" ht="45" customHeight="1">
      <c r="A19" s="32" t="s">
        <v>70</v>
      </c>
      <c r="B19" s="32"/>
      <c r="C19" s="32"/>
      <c r="D19" s="36"/>
      <c r="E19" s="37"/>
      <c r="F19" s="37"/>
      <c r="G19" s="37"/>
      <c r="H19" s="37"/>
      <c r="I19" s="37"/>
      <c r="J19" s="38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N3:N4"/>
    <mergeCell ref="B6:D6"/>
    <mergeCell ref="H6:J6"/>
    <mergeCell ref="E6:G6"/>
    <mergeCell ref="A3:C3"/>
    <mergeCell ref="A19:C19"/>
    <mergeCell ref="D4:J4"/>
    <mergeCell ref="A17:C17"/>
    <mergeCell ref="D17:J17"/>
    <mergeCell ref="D1:J1"/>
    <mergeCell ref="L3:L4"/>
    <mergeCell ref="D2:J2"/>
    <mergeCell ref="D18:J18"/>
    <mergeCell ref="D19:J19"/>
    <mergeCell ref="D3:J3"/>
    <mergeCell ref="A4:C4"/>
    <mergeCell ref="M3:M4"/>
    <mergeCell ref="A1:C1"/>
    <mergeCell ref="A2:C2"/>
    <mergeCell ref="A6:A7"/>
    <mergeCell ref="A18:C18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полностью",A5)))</formula>
    </cfRule>
  </conditionalFormatting>
  <conditionalFormatting sqref="M1:M4">
    <cfRule type="containsText" priority="14" dxfId="53" operator="containsText" text="OK">
      <formula>NOT(ISERROR(SEARCH("OK",M1)))</formula>
    </cfRule>
    <cfRule type="containsText" priority="15" dxfId="54" operator="containsText" text="!">
      <formula>NOT(ISERROR(SEARCH("!",M1)))</formula>
    </cfRule>
  </conditionalFormatting>
  <conditionalFormatting sqref="M1:M4 M7:M65536">
    <cfRule type="containsText" priority="13" dxfId="55" operator="containsText" text="форма">
      <formula>NOT(ISERROR(SEARCH("форма",M1)))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NOT(ISERROR(SEARCH("OK",M5)))</formula>
    </cfRule>
    <cfRule type="containsText" priority="11" dxfId="54" operator="containsText" text="!">
      <formula>NOT(ISERROR(SEARCH("!",M5)))</formula>
    </cfRule>
  </conditionalFormatting>
  <conditionalFormatting sqref="M5">
    <cfRule type="containsText" priority="9" dxfId="55" operator="containsText" text="форма">
      <formula>NOT(ISERROR(SEARCH("форма",M5)))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NOT(ISERROR(SEARCH("OK",M6)))</formula>
    </cfRule>
    <cfRule type="containsText" priority="8" dxfId="54" operator="containsText" text="!">
      <formula>NOT(ISERROR(SEARCH("!",M6)))</formula>
    </cfRule>
  </conditionalFormatting>
  <conditionalFormatting sqref="M6">
    <cfRule type="containsText" priority="6" dxfId="55" operator="containsText" text="форма">
      <formula>NOT(ISERROR(SEARCH("форма",M6)))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NOT(ISERROR(SEARCH("OK",N2)))</formula>
    </cfRule>
    <cfRule type="containsText" priority="5" dxfId="54" operator="containsText" text="!">
      <formula>NOT(ISERROR(SEARCH("!",N2)))</formula>
    </cfRule>
  </conditionalFormatting>
  <conditionalFormatting sqref="N2:N3 N5:N6">
    <cfRule type="containsText" priority="3" dxfId="55" operator="containsText" text="форма">
      <formula>NOT(ISERROR(SEARCH("форма",N2)))</formula>
    </cfRule>
  </conditionalFormatting>
  <conditionalFormatting sqref="N1">
    <cfRule type="containsText" priority="2" dxfId="55" operator="containsText" text="форма">
      <formula>NOT(ISERROR(SEARCH("форма",N1)))</formula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17:J19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3" sqref="D3:J3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27" customWidth="1"/>
    <col min="12" max="12" width="28.12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28" t="s">
        <v>14</v>
      </c>
      <c r="B1" s="28"/>
      <c r="C1" s="28"/>
      <c r="D1" s="36"/>
      <c r="E1" s="37"/>
      <c r="F1" s="37"/>
      <c r="G1" s="37"/>
      <c r="H1" s="37"/>
      <c r="I1" s="37"/>
      <c r="J1" s="38"/>
      <c r="L1" s="10" t="s">
        <v>59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.75">
      <c r="A2" s="28" t="s">
        <v>63</v>
      </c>
      <c r="B2" s="28"/>
      <c r="C2" s="28"/>
      <c r="D2" s="36"/>
      <c r="E2" s="37"/>
      <c r="F2" s="37"/>
      <c r="G2" s="37"/>
      <c r="H2" s="37"/>
      <c r="I2" s="37"/>
      <c r="J2" s="38"/>
      <c r="L2" s="10" t="s">
        <v>58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1.5">
      <c r="A3" s="44" t="s">
        <v>15</v>
      </c>
      <c r="B3" s="44"/>
      <c r="C3" s="44"/>
      <c r="D3" s="45" t="s">
        <v>73</v>
      </c>
      <c r="E3" s="45"/>
      <c r="F3" s="45"/>
      <c r="G3" s="45"/>
      <c r="H3" s="45"/>
      <c r="I3" s="45"/>
      <c r="J3" s="45"/>
      <c r="L3" s="21" t="s">
        <v>65</v>
      </c>
      <c r="M3" s="26" t="str">
        <f>IF('preliminary-23-24'!A5="Форма заполнена полностью",'preliminary-23-24'!M6,"форма отборочного этапа не заполнена")</f>
        <v>форма отборочного этапа не заполнена</v>
      </c>
    </row>
    <row r="4" spans="1:10" ht="15.75">
      <c r="A4" s="28" t="s">
        <v>30</v>
      </c>
      <c r="B4" s="28"/>
      <c r="C4" s="28"/>
      <c r="D4" s="46" t="s">
        <v>37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30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</row>
    <row r="7" spans="1:10" ht="75" customHeight="1" thickBot="1">
      <c r="A7" s="31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8" t="s">
        <v>61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36" customHeight="1">
      <c r="A20" s="32" t="s">
        <v>68</v>
      </c>
      <c r="B20" s="32"/>
      <c r="C20" s="32"/>
      <c r="D20" s="36"/>
      <c r="E20" s="37"/>
      <c r="F20" s="37"/>
      <c r="G20" s="37"/>
      <c r="H20" s="37"/>
      <c r="I20" s="37"/>
      <c r="J20" s="38"/>
    </row>
    <row r="21" spans="1:10" ht="39" customHeight="1">
      <c r="A21" s="32" t="s">
        <v>69</v>
      </c>
      <c r="B21" s="32"/>
      <c r="C21" s="32"/>
      <c r="D21" s="36"/>
      <c r="E21" s="37"/>
      <c r="F21" s="37"/>
      <c r="G21" s="37"/>
      <c r="H21" s="37"/>
      <c r="I21" s="37"/>
      <c r="J21" s="38"/>
    </row>
    <row r="22" spans="1:10" ht="36.75" customHeight="1">
      <c r="A22" s="32" t="s">
        <v>70</v>
      </c>
      <c r="B22" s="32"/>
      <c r="C22" s="32"/>
      <c r="D22" s="36"/>
      <c r="E22" s="37"/>
      <c r="F22" s="37"/>
      <c r="G22" s="37"/>
      <c r="H22" s="37"/>
      <c r="I22" s="37"/>
      <c r="J22" s="38"/>
    </row>
    <row r="23" ht="45" customHeight="1"/>
  </sheetData>
  <sheetProtection password="E8F0" sheet="1" objects="1" scenarios="1"/>
  <mergeCells count="22">
    <mergeCell ref="D22:J22"/>
    <mergeCell ref="A21:C21"/>
    <mergeCell ref="A22:C22"/>
    <mergeCell ref="A17:C17"/>
    <mergeCell ref="A18:C18"/>
    <mergeCell ref="A20:C20"/>
    <mergeCell ref="D20:J20"/>
    <mergeCell ref="D17:J17"/>
    <mergeCell ref="D4:J4"/>
    <mergeCell ref="A4:C4"/>
    <mergeCell ref="D21:J21"/>
    <mergeCell ref="A6:A7"/>
    <mergeCell ref="B6:D6"/>
    <mergeCell ref="H6:J6"/>
    <mergeCell ref="E6:G6"/>
    <mergeCell ref="D18:J18"/>
    <mergeCell ref="A1:C1"/>
    <mergeCell ref="A2:C2"/>
    <mergeCell ref="A3:C3"/>
    <mergeCell ref="D1:J1"/>
    <mergeCell ref="D2:J2"/>
    <mergeCell ref="D3:J3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20:J22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3.375" style="7" customWidth="1"/>
    <col min="13" max="13" width="52.125" style="11" bestFit="1" customWidth="1"/>
    <col min="14" max="14" width="40.875" style="8" customWidth="1"/>
    <col min="15" max="16384" width="10.875" style="7" customWidth="1"/>
  </cols>
  <sheetData>
    <row r="1" spans="1:14" ht="15.75">
      <c r="A1" s="28" t="s">
        <v>14</v>
      </c>
      <c r="B1" s="28"/>
      <c r="C1" s="28"/>
      <c r="D1" s="36"/>
      <c r="E1" s="37"/>
      <c r="F1" s="37"/>
      <c r="G1" s="37"/>
      <c r="H1" s="37"/>
      <c r="I1" s="37"/>
      <c r="J1" s="38"/>
      <c r="L1" s="10" t="s">
        <v>59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.75">
      <c r="A2" s="28" t="s">
        <v>63</v>
      </c>
      <c r="B2" s="28"/>
      <c r="C2" s="28"/>
      <c r="D2" s="36"/>
      <c r="E2" s="37"/>
      <c r="F2" s="37"/>
      <c r="G2" s="37"/>
      <c r="H2" s="37"/>
      <c r="I2" s="37"/>
      <c r="J2" s="38"/>
      <c r="L2" s="10" t="s">
        <v>1</v>
      </c>
      <c r="M2" s="6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полностью",IF(D17&gt;24,1,IF(D17&gt;11,2,IF(D17&gt;5,3,"Проверьте соответствие критериям"))),"")</f>
      </c>
    </row>
    <row r="3" spans="1:14" ht="15" customHeight="1">
      <c r="A3" s="28" t="s">
        <v>15</v>
      </c>
      <c r="B3" s="28"/>
      <c r="C3" s="28"/>
      <c r="D3" s="33" t="s">
        <v>66</v>
      </c>
      <c r="E3" s="34"/>
      <c r="F3" s="34"/>
      <c r="G3" s="34"/>
      <c r="H3" s="34"/>
      <c r="I3" s="34"/>
      <c r="J3" s="35"/>
      <c r="L3" s="39" t="s">
        <v>62</v>
      </c>
      <c r="M3" s="29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40">
        <f>IF(A5="Форма заполнена полностью",IF(K16&lt;0.15,"",IF(K16&lt;0.25,3,IF(K16&lt;0.3,2,1))),"")</f>
      </c>
    </row>
    <row r="4" spans="1:14" ht="15.75">
      <c r="A4" s="28" t="s">
        <v>30</v>
      </c>
      <c r="B4" s="28"/>
      <c r="C4" s="28"/>
      <c r="D4" s="33" t="s">
        <v>36</v>
      </c>
      <c r="E4" s="34"/>
      <c r="F4" s="34"/>
      <c r="G4" s="34"/>
      <c r="H4" s="34"/>
      <c r="I4" s="34"/>
      <c r="J4" s="35"/>
      <c r="L4" s="39"/>
      <c r="M4" s="29"/>
      <c r="N4" s="40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60</v>
      </c>
      <c r="M5" s="25" t="str">
        <f>IF(A5="Форма заполнена полностью",IF(D17&gt;5,D17&amp;" - OK",D17&amp;" - Проверьте соответствие критериям!"),"форма не заполнена")</f>
        <v>форма не заполнена</v>
      </c>
      <c r="N5" s="23">
        <f>IF(A5="Форма заполнена полностью",IF(D17&gt;24,1,IF(D17&gt;11,2,IF(D17&gt;5,3,""))),"")</f>
      </c>
    </row>
    <row r="6" spans="1:14" ht="47.25">
      <c r="A6" s="30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  <c r="K6" s="8">
        <f>COUNTBLANK(D1:J2)+COUNTBLANK(B8:J14)+COUNTBLANK(D17:J19)</f>
        <v>98</v>
      </c>
      <c r="L6" s="21" t="s">
        <v>65</v>
      </c>
      <c r="M6" s="25" t="str">
        <f>IF(A5="Форма заполнена полностью",IF(AND(K16&gt;0.15,D17&gt;5,B15&gt;199),MAX(N3:N5),"Проверьте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93.75" thickBot="1">
      <c r="A7" s="31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.75">
      <c r="K16" s="9" t="e">
        <f>ROUND(K15/B15,3)</f>
        <v>#DIV/0!</v>
      </c>
    </row>
    <row r="17" spans="1:10" ht="30" customHeight="1">
      <c r="A17" s="32" t="s">
        <v>68</v>
      </c>
      <c r="B17" s="32"/>
      <c r="C17" s="32"/>
      <c r="D17" s="36"/>
      <c r="E17" s="37"/>
      <c r="F17" s="37"/>
      <c r="G17" s="37"/>
      <c r="H17" s="37"/>
      <c r="I17" s="37"/>
      <c r="J17" s="38"/>
    </row>
    <row r="18" spans="1:11" ht="33" customHeight="1">
      <c r="A18" s="32" t="s">
        <v>69</v>
      </c>
      <c r="B18" s="32"/>
      <c r="C18" s="32"/>
      <c r="D18" s="36"/>
      <c r="E18" s="37"/>
      <c r="F18" s="37"/>
      <c r="G18" s="37"/>
      <c r="H18" s="37"/>
      <c r="I18" s="37"/>
      <c r="J18" s="38"/>
      <c r="K18" s="8" t="e">
        <f>LEN(D17)-LEN(SUBSTITUTE(MID(D17,2,LEN(D17)-2),";",""))-1</f>
        <v>#VALUE!</v>
      </c>
    </row>
    <row r="19" spans="1:11" ht="31.5" customHeight="1">
      <c r="A19" s="32" t="s">
        <v>70</v>
      </c>
      <c r="B19" s="32"/>
      <c r="C19" s="32"/>
      <c r="D19" s="36"/>
      <c r="E19" s="37"/>
      <c r="F19" s="37"/>
      <c r="G19" s="37"/>
      <c r="H19" s="37"/>
      <c r="I19" s="37"/>
      <c r="J19" s="38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:C1"/>
    <mergeCell ref="D1:J1"/>
    <mergeCell ref="A2:C2"/>
    <mergeCell ref="D2:J2"/>
    <mergeCell ref="A3:C3"/>
    <mergeCell ref="D3:J3"/>
    <mergeCell ref="A4:C4"/>
    <mergeCell ref="N3:N4"/>
    <mergeCell ref="L3:L4"/>
    <mergeCell ref="M3:M4"/>
    <mergeCell ref="D4:J4"/>
    <mergeCell ref="A18:C18"/>
    <mergeCell ref="D18:J18"/>
    <mergeCell ref="A19:C19"/>
    <mergeCell ref="D19:J19"/>
    <mergeCell ref="A6:A7"/>
    <mergeCell ref="B6:D6"/>
    <mergeCell ref="E6:G6"/>
    <mergeCell ref="A17:C17"/>
    <mergeCell ref="D17:J17"/>
    <mergeCell ref="H6:J6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полностью",A5)))</formula>
    </cfRule>
  </conditionalFormatting>
  <conditionalFormatting sqref="M1">
    <cfRule type="containsText" priority="21" dxfId="53" operator="containsText" text="OK">
      <formula>NOT(ISERROR(SEARCH("OK",M1)))</formula>
    </cfRule>
    <cfRule type="containsText" priority="22" dxfId="54" operator="containsText" text="!">
      <formula>NOT(ISERROR(SEARCH("!",M1)))</formula>
    </cfRule>
  </conditionalFormatting>
  <conditionalFormatting sqref="M1 M7:M65533">
    <cfRule type="containsText" priority="20" dxfId="55" operator="containsText" text="форма">
      <formula>NOT(ISERROR(SEARCH("форма",M1)))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NOT(ISERROR(SEARCH("OK",M2)))</formula>
    </cfRule>
    <cfRule type="containsText" priority="18" dxfId="54" operator="containsText" text="!">
      <formula>NOT(ISERROR(SEARCH("!",M2)))</formula>
    </cfRule>
  </conditionalFormatting>
  <conditionalFormatting sqref="M2">
    <cfRule type="containsText" priority="16" dxfId="55" operator="containsText" text="форма">
      <formula>NOT(ISERROR(SEARCH("форма",M2)))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NOT(ISERROR(SEARCH("OK",M3)))</formula>
    </cfRule>
    <cfRule type="containsText" priority="15" dxfId="54" operator="containsText" text="!">
      <formula>NOT(ISERROR(SEARCH("!",M3)))</formula>
    </cfRule>
  </conditionalFormatting>
  <conditionalFormatting sqref="M3:M4">
    <cfRule type="containsText" priority="13" dxfId="55" operator="containsText" text="форма">
      <formula>NOT(ISERROR(SEARCH("форма",M3)))</formula>
    </cfRule>
  </conditionalFormatting>
  <conditionalFormatting sqref="M5">
    <cfRule type="containsText" priority="11" dxfId="53" operator="containsText" text="OK">
      <formula>NOT(ISERROR(SEARCH("OK",M5)))</formula>
    </cfRule>
    <cfRule type="containsText" priority="12" dxfId="54" operator="containsText" text="!">
      <formula>NOT(ISERROR(SEARCH("!",M5)))</formula>
    </cfRule>
  </conditionalFormatting>
  <conditionalFormatting sqref="M5">
    <cfRule type="containsText" priority="10" dxfId="55" operator="containsText" text="форма">
      <formula>NOT(ISERROR(SEARCH("форма",M5)))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NOT(ISERROR(SEARCH("OK",M6)))</formula>
    </cfRule>
    <cfRule type="containsText" priority="9" dxfId="54" operator="containsText" text="!">
      <formula>NOT(ISERROR(SEARCH("!",M6)))</formula>
    </cfRule>
  </conditionalFormatting>
  <conditionalFormatting sqref="M6">
    <cfRule type="containsText" priority="7" dxfId="55" operator="containsText" text="форма">
      <formula>NOT(ISERROR(SEARCH("форма",M6)))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NOT(ISERROR(SEARCH("OK",N2)))</formula>
    </cfRule>
    <cfRule type="containsText" priority="4" dxfId="54" operator="containsText" text="!">
      <formula>NOT(ISERROR(SEARCH("!",N2)))</formula>
    </cfRule>
  </conditionalFormatting>
  <conditionalFormatting sqref="N2:N3 N5:N6">
    <cfRule type="containsText" priority="2" dxfId="55" operator="containsText" text="форма">
      <formula>NOT(ISERROR(SEARCH("форма",N2)))</formula>
    </cfRule>
  </conditionalFormatting>
  <conditionalFormatting sqref="N1">
    <cfRule type="containsText" priority="1" dxfId="55" operator="containsText" text="форма">
      <formula>NOT(ISERROR(SEARCH("форма",N1)))</formula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17:J19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28" t="s">
        <v>14</v>
      </c>
      <c r="B1" s="28"/>
      <c r="C1" s="28"/>
      <c r="D1" s="36"/>
      <c r="E1" s="37"/>
      <c r="F1" s="37"/>
      <c r="G1" s="37"/>
      <c r="H1" s="37"/>
      <c r="I1" s="37"/>
      <c r="J1" s="38"/>
      <c r="L1" s="10" t="s">
        <v>59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.75">
      <c r="A2" s="28" t="s">
        <v>63</v>
      </c>
      <c r="B2" s="28"/>
      <c r="C2" s="28"/>
      <c r="D2" s="36"/>
      <c r="E2" s="37"/>
      <c r="F2" s="37"/>
      <c r="G2" s="37"/>
      <c r="H2" s="37"/>
      <c r="I2" s="37"/>
      <c r="J2" s="38"/>
      <c r="L2" s="10" t="s">
        <v>58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47.25">
      <c r="A3" s="28" t="s">
        <v>15</v>
      </c>
      <c r="B3" s="28"/>
      <c r="C3" s="28"/>
      <c r="D3" s="46" t="s">
        <v>66</v>
      </c>
      <c r="E3" s="46"/>
      <c r="F3" s="46"/>
      <c r="G3" s="46"/>
      <c r="H3" s="46"/>
      <c r="I3" s="46"/>
      <c r="J3" s="46"/>
      <c r="L3" s="21" t="s">
        <v>65</v>
      </c>
      <c r="M3" s="26" t="str">
        <f>IF('preliminary-22-23'!A5="Форма заполнена полностью",'preliminary-22-23'!M6,"форма отборочного этапа не заполнена")</f>
        <v>форма отборочного этапа не заполнена</v>
      </c>
    </row>
    <row r="4" spans="1:10" ht="15.75">
      <c r="A4" s="28" t="s">
        <v>30</v>
      </c>
      <c r="B4" s="28"/>
      <c r="C4" s="28"/>
      <c r="D4" s="46" t="s">
        <v>37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30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</row>
    <row r="7" spans="1:10" ht="90" thickBot="1">
      <c r="A7" s="31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8" t="s">
        <v>61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33" customHeight="1">
      <c r="A20" s="32" t="s">
        <v>68</v>
      </c>
      <c r="B20" s="32"/>
      <c r="C20" s="32"/>
      <c r="D20" s="36"/>
      <c r="E20" s="37"/>
      <c r="F20" s="37"/>
      <c r="G20" s="37"/>
      <c r="H20" s="37"/>
      <c r="I20" s="37"/>
      <c r="J20" s="38"/>
    </row>
    <row r="21" spans="1:10" ht="33.75" customHeight="1">
      <c r="A21" s="32" t="s">
        <v>69</v>
      </c>
      <c r="B21" s="32"/>
      <c r="C21" s="32"/>
      <c r="D21" s="36"/>
      <c r="E21" s="37"/>
      <c r="F21" s="37"/>
      <c r="G21" s="37"/>
      <c r="H21" s="37"/>
      <c r="I21" s="37"/>
      <c r="J21" s="38"/>
    </row>
    <row r="22" spans="1:10" ht="36" customHeight="1">
      <c r="A22" s="32" t="s">
        <v>70</v>
      </c>
      <c r="B22" s="32"/>
      <c r="C22" s="32"/>
      <c r="D22" s="36"/>
      <c r="E22" s="37"/>
      <c r="F22" s="37"/>
      <c r="G22" s="37"/>
      <c r="H22" s="37"/>
      <c r="I22" s="37"/>
      <c r="J22" s="38"/>
    </row>
    <row r="23" ht="45" customHeight="1"/>
  </sheetData>
  <sheetProtection password="E8F0" sheet="1" objects="1" scenarios="1"/>
  <mergeCells count="22">
    <mergeCell ref="A1:C1"/>
    <mergeCell ref="D1:J1"/>
    <mergeCell ref="A2:C2"/>
    <mergeCell ref="D2:J2"/>
    <mergeCell ref="A3:C3"/>
    <mergeCell ref="D3:J3"/>
    <mergeCell ref="A4:C4"/>
    <mergeCell ref="D4:J4"/>
    <mergeCell ref="A6:A7"/>
    <mergeCell ref="B6:D6"/>
    <mergeCell ref="E6:G6"/>
    <mergeCell ref="H6:J6"/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20:J22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21" sqref="H21"/>
    </sheetView>
  </sheetViews>
  <sheetFormatPr defaultColWidth="11.1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'final-23-24'!D1</f>
        <v>0</v>
      </c>
      <c r="C1" s="7" t="s">
        <v>27</v>
      </c>
      <c r="D1" s="7">
        <f>'final-23-24'!D2</f>
        <v>0</v>
      </c>
      <c r="E1" s="7" t="s">
        <v>57</v>
      </c>
      <c r="F1" s="7">
        <v>0</v>
      </c>
      <c r="G1" s="7" t="s">
        <v>32</v>
      </c>
      <c r="H1" s="7">
        <f>_xlfn.IFERROR(PROPER(LEFT('final-23-24'!D17,1))&amp;MID('final-23-24'!D17,2,LEN('final-23-24'!D17)-1),"")</f>
      </c>
      <c r="I1" s="7" t="s">
        <v>33</v>
      </c>
      <c r="J1" s="7">
        <f>PROPER('final-23-24'!D18)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73</v>
      </c>
      <c r="C3" s="7" t="s">
        <v>54</v>
      </c>
      <c r="D3" s="7">
        <v>1</v>
      </c>
      <c r="E3" s="7" t="s">
        <v>67</v>
      </c>
      <c r="F3" s="7">
        <f>'preliminary-23-24'!D17</f>
        <v>0</v>
      </c>
      <c r="G3" s="7" t="s">
        <v>34</v>
      </c>
      <c r="H3" s="7">
        <f>'preliminary-23-24'!D18</f>
        <v>0</v>
      </c>
      <c r="I3" s="7" t="s">
        <v>35</v>
      </c>
      <c r="J3" s="7">
        <f>'preliminary-23-24'!D19</f>
        <v>0</v>
      </c>
    </row>
    <row r="4" spans="1:10" ht="15.75">
      <c r="A4" s="7">
        <v>5</v>
      </c>
      <c r="B4" s="7">
        <f>'preliminary-23-24'!B8</f>
        <v>0</v>
      </c>
      <c r="C4" s="7">
        <f>'preliminary-23-24'!C8</f>
        <v>0</v>
      </c>
      <c r="D4" s="7">
        <f>'preliminary-23-24'!D8</f>
        <v>0</v>
      </c>
      <c r="E4" s="7">
        <f>'preliminary-23-24'!H8</f>
        <v>0</v>
      </c>
      <c r="F4" s="7">
        <f>'preliminary-23-24'!I8</f>
        <v>0</v>
      </c>
      <c r="G4" s="7">
        <f>'preliminary-23-24'!J8</f>
        <v>0</v>
      </c>
      <c r="H4" s="7">
        <f>'preliminary-23-24'!E8</f>
        <v>0</v>
      </c>
      <c r="I4" s="7">
        <f>'preliminary-23-24'!F8</f>
        <v>0</v>
      </c>
      <c r="J4" s="7">
        <f>'preliminary-23-24'!G8</f>
        <v>0</v>
      </c>
    </row>
    <row r="5" spans="1:10" ht="15.75">
      <c r="A5" s="7">
        <v>6</v>
      </c>
      <c r="B5" s="7">
        <f>'preliminary-23-24'!B9</f>
        <v>0</v>
      </c>
      <c r="C5" s="7">
        <f>'preliminary-23-24'!C9</f>
        <v>0</v>
      </c>
      <c r="D5" s="7">
        <f>'preliminary-23-24'!D9</f>
        <v>0</v>
      </c>
      <c r="E5" s="7">
        <f>'preliminary-23-24'!H9</f>
        <v>0</v>
      </c>
      <c r="F5" s="7">
        <f>'preliminary-23-24'!I9</f>
        <v>0</v>
      </c>
      <c r="G5" s="7">
        <f>'preliminary-23-24'!J9</f>
        <v>0</v>
      </c>
      <c r="H5" s="7">
        <f>'preliminary-23-24'!E9</f>
        <v>0</v>
      </c>
      <c r="I5" s="7">
        <f>'preliminary-23-24'!F9</f>
        <v>0</v>
      </c>
      <c r="J5" s="7">
        <f>'preliminary-23-24'!G9</f>
        <v>0</v>
      </c>
    </row>
    <row r="6" spans="1:10" ht="15.75">
      <c r="A6" s="7">
        <v>7</v>
      </c>
      <c r="B6" s="7">
        <f>'preliminary-23-24'!B10</f>
        <v>0</v>
      </c>
      <c r="C6" s="7">
        <f>'preliminary-23-24'!C10</f>
        <v>0</v>
      </c>
      <c r="D6" s="7">
        <f>'preliminary-23-24'!D10</f>
        <v>0</v>
      </c>
      <c r="E6" s="7">
        <f>'preliminary-23-24'!H10</f>
        <v>0</v>
      </c>
      <c r="F6" s="7">
        <f>'preliminary-23-24'!I10</f>
        <v>0</v>
      </c>
      <c r="G6" s="7">
        <f>'preliminary-23-24'!J10</f>
        <v>0</v>
      </c>
      <c r="H6" s="7">
        <f>'preliminary-23-24'!E10</f>
        <v>0</v>
      </c>
      <c r="I6" s="7">
        <f>'preliminary-23-24'!F10</f>
        <v>0</v>
      </c>
      <c r="J6" s="7">
        <f>'preliminary-23-24'!G10</f>
        <v>0</v>
      </c>
    </row>
    <row r="7" spans="1:10" ht="15.75">
      <c r="A7" s="7">
        <v>8</v>
      </c>
      <c r="B7" s="7">
        <f>'preliminary-23-24'!B11</f>
        <v>0</v>
      </c>
      <c r="C7" s="7">
        <f>'preliminary-23-24'!C11</f>
        <v>0</v>
      </c>
      <c r="D7" s="7">
        <f>'preliminary-23-24'!D11</f>
        <v>0</v>
      </c>
      <c r="E7" s="7">
        <f>'preliminary-23-24'!H11</f>
        <v>0</v>
      </c>
      <c r="F7" s="7">
        <f>'preliminary-23-24'!I11</f>
        <v>0</v>
      </c>
      <c r="G7" s="7">
        <f>'preliminary-23-24'!J11</f>
        <v>0</v>
      </c>
      <c r="H7" s="7">
        <f>'preliminary-23-24'!E11</f>
        <v>0</v>
      </c>
      <c r="I7" s="7">
        <f>'preliminary-23-24'!F11</f>
        <v>0</v>
      </c>
      <c r="J7" s="7">
        <f>'preliminary-23-24'!G11</f>
        <v>0</v>
      </c>
    </row>
    <row r="8" spans="1:10" ht="15.75">
      <c r="A8" s="7">
        <v>9</v>
      </c>
      <c r="B8" s="7">
        <f>'preliminary-23-24'!B12</f>
        <v>0</v>
      </c>
      <c r="C8" s="7">
        <f>'preliminary-23-24'!C12</f>
        <v>0</v>
      </c>
      <c r="D8" s="7">
        <f>'preliminary-23-24'!D12</f>
        <v>0</v>
      </c>
      <c r="E8" s="7">
        <f>'preliminary-23-24'!H12</f>
        <v>0</v>
      </c>
      <c r="F8" s="7">
        <f>'preliminary-23-24'!I12</f>
        <v>0</v>
      </c>
      <c r="G8" s="7">
        <f>'preliminary-23-24'!J12</f>
        <v>0</v>
      </c>
      <c r="H8" s="7">
        <f>'preliminary-23-24'!E12</f>
        <v>0</v>
      </c>
      <c r="I8" s="7">
        <f>'preliminary-23-24'!F12</f>
        <v>0</v>
      </c>
      <c r="J8" s="7">
        <f>'preliminary-23-24'!G12</f>
        <v>0</v>
      </c>
    </row>
    <row r="9" spans="1:10" ht="15.75">
      <c r="A9" s="7">
        <v>10</v>
      </c>
      <c r="B9" s="7">
        <f>'preliminary-23-24'!B13</f>
        <v>0</v>
      </c>
      <c r="C9" s="7">
        <f>'preliminary-23-24'!C13</f>
        <v>0</v>
      </c>
      <c r="D9" s="7">
        <f>'preliminary-23-24'!D13</f>
        <v>0</v>
      </c>
      <c r="E9" s="7">
        <f>'preliminary-23-24'!H13</f>
        <v>0</v>
      </c>
      <c r="F9" s="7">
        <f>'preliminary-23-24'!I13</f>
        <v>0</v>
      </c>
      <c r="G9" s="7">
        <f>'preliminary-23-24'!J13</f>
        <v>0</v>
      </c>
      <c r="H9" s="7">
        <f>'preliminary-23-24'!E13</f>
        <v>0</v>
      </c>
      <c r="I9" s="7">
        <f>'preliminary-23-24'!F13</f>
        <v>0</v>
      </c>
      <c r="J9" s="7">
        <f>'preliminary-23-24'!G13</f>
        <v>0</v>
      </c>
    </row>
    <row r="10" spans="1:10" ht="15.75">
      <c r="A10" s="7">
        <v>11</v>
      </c>
      <c r="B10" s="7">
        <f>'preliminary-23-24'!B14</f>
        <v>0</v>
      </c>
      <c r="C10" s="7">
        <f>'preliminary-23-24'!C14</f>
        <v>0</v>
      </c>
      <c r="D10" s="7">
        <f>'preliminary-23-24'!D14</f>
        <v>0</v>
      </c>
      <c r="E10" s="7">
        <f>'preliminary-23-24'!H14</f>
        <v>0</v>
      </c>
      <c r="F10" s="7">
        <f>'preliminary-23-24'!I14</f>
        <v>0</v>
      </c>
      <c r="G10" s="7">
        <f>'preliminary-23-24'!J14</f>
        <v>0</v>
      </c>
      <c r="H10" s="7">
        <f>'preliminary-23-24'!E14</f>
        <v>0</v>
      </c>
      <c r="I10" s="7">
        <f>'preliminary-23-24'!F14</f>
        <v>0</v>
      </c>
      <c r="J10" s="7">
        <f>'preliminary-23-24'!G14</f>
        <v>0</v>
      </c>
    </row>
    <row r="11" spans="1:10" ht="15.75">
      <c r="A11" s="7" t="s">
        <v>16</v>
      </c>
      <c r="B11" s="7">
        <f>'preliminary-23-24'!B15</f>
        <v>0</v>
      </c>
      <c r="C11" s="7">
        <f>'preliminary-23-24'!C15</f>
        <v>0</v>
      </c>
      <c r="D11" s="7">
        <f>'preliminary-23-24'!D15</f>
        <v>0</v>
      </c>
      <c r="E11" s="7">
        <f>'preliminary-23-24'!H15</f>
        <v>0</v>
      </c>
      <c r="F11" s="7">
        <f>'preliminary-23-24'!I15</f>
        <v>0</v>
      </c>
      <c r="G11" s="7">
        <f>'preliminary-23-24'!J15</f>
        <v>0</v>
      </c>
      <c r="H11" s="7">
        <f>'preliminary-23-24'!E15</f>
        <v>0</v>
      </c>
      <c r="I11" s="7">
        <f>'preliminary-23-24'!F15</f>
        <v>0</v>
      </c>
      <c r="J11" s="7">
        <f>'preliminary-23-24'!G15</f>
        <v>0</v>
      </c>
    </row>
    <row r="12" spans="1:10" ht="15.75">
      <c r="A12" s="7" t="s">
        <v>28</v>
      </c>
      <c r="B12" s="7" t="s">
        <v>73</v>
      </c>
      <c r="C12" s="7" t="s">
        <v>54</v>
      </c>
      <c r="D12" s="7">
        <v>2</v>
      </c>
      <c r="E12" s="7" t="s">
        <v>67</v>
      </c>
      <c r="F12" s="7">
        <f>'final-23-24'!D20</f>
        <v>0</v>
      </c>
      <c r="G12" s="7" t="s">
        <v>34</v>
      </c>
      <c r="H12" s="7">
        <f>'final-23-24'!D21</f>
        <v>0</v>
      </c>
      <c r="I12" s="7" t="s">
        <v>35</v>
      </c>
      <c r="J12" s="7">
        <f>'final-23-24'!D22</f>
        <v>0</v>
      </c>
    </row>
    <row r="13" spans="1:10" ht="15.75">
      <c r="A13" s="7">
        <v>5</v>
      </c>
      <c r="B13" s="7">
        <f>'final-23-24'!B8</f>
        <v>0</v>
      </c>
      <c r="C13" s="7">
        <f>'final-23-24'!C8</f>
        <v>0</v>
      </c>
      <c r="D13" s="7">
        <f>'final-23-24'!D8</f>
        <v>0</v>
      </c>
      <c r="E13" s="7">
        <f>'final-23-24'!H8</f>
        <v>0</v>
      </c>
      <c r="F13" s="7">
        <f>'final-23-24'!I8</f>
        <v>0</v>
      </c>
      <c r="G13" s="7">
        <f>'final-23-24'!J8</f>
        <v>0</v>
      </c>
      <c r="H13" s="7">
        <f>'final-23-24'!E8</f>
        <v>0</v>
      </c>
      <c r="I13" s="7">
        <f>'final-23-24'!F8</f>
        <v>0</v>
      </c>
      <c r="J13" s="7">
        <f>'final-23-24'!G8</f>
        <v>0</v>
      </c>
    </row>
    <row r="14" spans="1:10" ht="15.75">
      <c r="A14" s="7">
        <v>6</v>
      </c>
      <c r="B14" s="7">
        <f>'final-23-24'!B9</f>
        <v>0</v>
      </c>
      <c r="C14" s="7">
        <f>'final-23-24'!C9</f>
        <v>0</v>
      </c>
      <c r="D14" s="7">
        <f>'final-23-24'!D9</f>
        <v>0</v>
      </c>
      <c r="E14" s="7">
        <f>'final-23-24'!H9</f>
        <v>0</v>
      </c>
      <c r="F14" s="7">
        <f>'final-23-24'!I9</f>
        <v>0</v>
      </c>
      <c r="G14" s="7">
        <f>'final-23-24'!J9</f>
        <v>0</v>
      </c>
      <c r="H14" s="7">
        <f>'final-23-24'!E9</f>
        <v>0</v>
      </c>
      <c r="I14" s="7">
        <f>'final-23-24'!F9</f>
        <v>0</v>
      </c>
      <c r="J14" s="7">
        <f>'final-23-24'!G9</f>
        <v>0</v>
      </c>
    </row>
    <row r="15" spans="1:10" ht="15.75">
      <c r="A15" s="7">
        <v>7</v>
      </c>
      <c r="B15" s="7">
        <f>'final-23-24'!B10</f>
        <v>0</v>
      </c>
      <c r="C15" s="7">
        <f>'final-23-24'!C10</f>
        <v>0</v>
      </c>
      <c r="D15" s="7">
        <f>'final-23-24'!D10</f>
        <v>0</v>
      </c>
      <c r="E15" s="7">
        <f>'final-23-24'!H10</f>
        <v>0</v>
      </c>
      <c r="F15" s="7">
        <f>'final-23-24'!I10</f>
        <v>0</v>
      </c>
      <c r="G15" s="7">
        <f>'final-23-24'!J10</f>
        <v>0</v>
      </c>
      <c r="H15" s="7">
        <f>'final-23-24'!E10</f>
        <v>0</v>
      </c>
      <c r="I15" s="7">
        <f>'final-23-24'!F10</f>
        <v>0</v>
      </c>
      <c r="J15" s="7">
        <f>'final-23-24'!G10</f>
        <v>0</v>
      </c>
    </row>
    <row r="16" spans="1:10" ht="15.75">
      <c r="A16" s="7">
        <v>8</v>
      </c>
      <c r="B16" s="7">
        <f>'final-23-24'!B11</f>
        <v>0</v>
      </c>
      <c r="C16" s="7">
        <f>'final-23-24'!C11</f>
        <v>0</v>
      </c>
      <c r="D16" s="7">
        <f>'final-23-24'!D11</f>
        <v>0</v>
      </c>
      <c r="E16" s="7">
        <f>'final-23-24'!H11</f>
        <v>0</v>
      </c>
      <c r="F16" s="7">
        <f>'final-23-24'!I11</f>
        <v>0</v>
      </c>
      <c r="G16" s="7">
        <f>'final-23-24'!J11</f>
        <v>0</v>
      </c>
      <c r="H16" s="7">
        <f>'final-23-24'!E11</f>
        <v>0</v>
      </c>
      <c r="I16" s="7">
        <f>'final-23-24'!F11</f>
        <v>0</v>
      </c>
      <c r="J16" s="7">
        <f>'final-23-24'!G11</f>
        <v>0</v>
      </c>
    </row>
    <row r="17" spans="1:10" ht="15.75">
      <c r="A17" s="7">
        <v>9</v>
      </c>
      <c r="B17" s="7">
        <f>'final-23-24'!B12</f>
        <v>0</v>
      </c>
      <c r="C17" s="7">
        <f>'final-23-24'!C12</f>
        <v>0</v>
      </c>
      <c r="D17" s="7">
        <f>'final-23-24'!D12</f>
        <v>0</v>
      </c>
      <c r="E17" s="7">
        <f>'final-23-24'!H12</f>
        <v>0</v>
      </c>
      <c r="F17" s="7">
        <f>'final-23-24'!I12</f>
        <v>0</v>
      </c>
      <c r="G17" s="7">
        <f>'final-23-24'!J12</f>
        <v>0</v>
      </c>
      <c r="H17" s="7">
        <f>'final-23-24'!E12</f>
        <v>0</v>
      </c>
      <c r="I17" s="7">
        <f>'final-23-24'!F12</f>
        <v>0</v>
      </c>
      <c r="J17" s="7">
        <f>'final-23-24'!G12</f>
        <v>0</v>
      </c>
    </row>
    <row r="18" spans="1:10" ht="15.75">
      <c r="A18" s="7">
        <v>10</v>
      </c>
      <c r="B18" s="7">
        <f>'final-23-24'!B13</f>
        <v>0</v>
      </c>
      <c r="C18" s="7">
        <f>'final-23-24'!C13</f>
        <v>0</v>
      </c>
      <c r="D18" s="7">
        <f>'final-23-24'!D13</f>
        <v>0</v>
      </c>
      <c r="E18" s="7">
        <f>'final-23-24'!H13</f>
        <v>0</v>
      </c>
      <c r="F18" s="7">
        <f>'final-23-24'!I13</f>
        <v>0</v>
      </c>
      <c r="G18" s="7">
        <f>'final-23-24'!J13</f>
        <v>0</v>
      </c>
      <c r="H18" s="7">
        <f>'final-23-24'!E13</f>
        <v>0</v>
      </c>
      <c r="I18" s="7">
        <f>'final-23-24'!F13</f>
        <v>0</v>
      </c>
      <c r="J18" s="7">
        <f>'final-23-24'!G13</f>
        <v>0</v>
      </c>
    </row>
    <row r="19" spans="1:10" ht="15.75">
      <c r="A19" s="7">
        <v>11</v>
      </c>
      <c r="B19" s="7">
        <f>'final-23-24'!B14</f>
        <v>0</v>
      </c>
      <c r="C19" s="7">
        <f>'final-23-24'!C14</f>
        <v>0</v>
      </c>
      <c r="D19" s="7">
        <f>'final-23-24'!D14</f>
        <v>0</v>
      </c>
      <c r="E19" s="7">
        <f>'final-23-24'!H14</f>
        <v>0</v>
      </c>
      <c r="F19" s="7">
        <f>'final-23-24'!I14</f>
        <v>0</v>
      </c>
      <c r="G19" s="7">
        <f>'final-23-24'!J14</f>
        <v>0</v>
      </c>
      <c r="H19" s="7">
        <f>'final-23-24'!E14</f>
        <v>0</v>
      </c>
      <c r="I19" s="7">
        <f>'final-23-24'!F14</f>
        <v>0</v>
      </c>
      <c r="J19" s="7">
        <f>'final-23-24'!G14</f>
        <v>0</v>
      </c>
    </row>
    <row r="20" spans="1:10" ht="15.75">
      <c r="A20" s="7" t="s">
        <v>16</v>
      </c>
      <c r="B20" s="7">
        <f>'final-23-24'!B15</f>
        <v>0</v>
      </c>
      <c r="C20" s="7">
        <f>'final-23-24'!C15</f>
        <v>0</v>
      </c>
      <c r="D20" s="7">
        <f>'final-23-24'!D15</f>
        <v>0</v>
      </c>
      <c r="E20" s="7">
        <f>'final-23-24'!H15</f>
        <v>0</v>
      </c>
      <c r="F20" s="7">
        <f>'final-23-24'!I15</f>
        <v>0</v>
      </c>
      <c r="G20" s="7">
        <f>'final-23-24'!J15</f>
        <v>0</v>
      </c>
      <c r="H20" s="7">
        <f>'final-23-24'!E15</f>
        <v>0</v>
      </c>
      <c r="I20" s="7">
        <f>'final-23-24'!F15</f>
        <v>0</v>
      </c>
      <c r="J20" s="7">
        <f>'final-23-24'!G15</f>
        <v>0</v>
      </c>
    </row>
    <row r="21" spans="1:10" ht="15.75">
      <c r="A21" s="7" t="s">
        <v>26</v>
      </c>
      <c r="B21" s="7">
        <f>'final-22-23'!D1</f>
        <v>0</v>
      </c>
      <c r="C21" s="7" t="s">
        <v>27</v>
      </c>
      <c r="D21" s="7">
        <f>'final-22-23'!D2</f>
        <v>0</v>
      </c>
      <c r="E21" s="7" t="s">
        <v>57</v>
      </c>
      <c r="F21" s="7">
        <v>0</v>
      </c>
      <c r="G21" s="7" t="s">
        <v>32</v>
      </c>
      <c r="H21" s="7">
        <f>_xlfn.IFERROR(PROPER(LEFT('final-22-23'!D17,1))&amp;MID('final-22-23'!D17,2,LEN('final-22-23'!D17)-1),"")</f>
      </c>
      <c r="I21" s="7" t="s">
        <v>33</v>
      </c>
      <c r="J21" s="7">
        <f>PROPER('final-22-23'!D18)</f>
      </c>
    </row>
    <row r="22" spans="1:10" ht="15.75">
      <c r="A22" s="7" t="s">
        <v>28</v>
      </c>
      <c r="B22" s="7" t="s">
        <v>66</v>
      </c>
      <c r="C22" s="7" t="s">
        <v>54</v>
      </c>
      <c r="D22" s="7">
        <v>1</v>
      </c>
      <c r="E22" s="7" t="s">
        <v>67</v>
      </c>
      <c r="F22" s="7">
        <f>'preliminary-22-23'!D17</f>
        <v>0</v>
      </c>
      <c r="G22" s="7" t="s">
        <v>34</v>
      </c>
      <c r="H22" s="7">
        <f>'preliminary-22-23'!D18</f>
        <v>0</v>
      </c>
      <c r="I22" s="7" t="s">
        <v>35</v>
      </c>
      <c r="J22" s="7">
        <f>'preliminary-22-23'!D19</f>
        <v>0</v>
      </c>
    </row>
    <row r="23" spans="1:10" ht="15.75">
      <c r="A23" s="7">
        <v>5</v>
      </c>
      <c r="B23" s="7">
        <f>'preliminary-22-23'!B8</f>
        <v>0</v>
      </c>
      <c r="C23" s="7">
        <f>'preliminary-22-23'!C8</f>
        <v>0</v>
      </c>
      <c r="D23" s="7">
        <f>'preliminary-22-23'!D8</f>
        <v>0</v>
      </c>
      <c r="E23" s="7">
        <f>'preliminary-22-23'!H8</f>
        <v>0</v>
      </c>
      <c r="F23" s="7">
        <f>'preliminary-22-23'!I8</f>
        <v>0</v>
      </c>
      <c r="G23" s="7">
        <f>'preliminary-22-23'!J8</f>
        <v>0</v>
      </c>
      <c r="H23" s="7">
        <f>'preliminary-22-23'!E8</f>
        <v>0</v>
      </c>
      <c r="I23" s="7">
        <f>'preliminary-22-23'!F8</f>
        <v>0</v>
      </c>
      <c r="J23" s="7">
        <f>'preliminary-22-23'!G8</f>
        <v>0</v>
      </c>
    </row>
    <row r="24" spans="1:10" ht="15.75">
      <c r="A24" s="7">
        <v>6</v>
      </c>
      <c r="B24" s="7">
        <f>'preliminary-22-23'!B9</f>
        <v>0</v>
      </c>
      <c r="C24" s="7">
        <f>'preliminary-22-23'!C9</f>
        <v>0</v>
      </c>
      <c r="D24" s="7">
        <f>'preliminary-22-23'!D9</f>
        <v>0</v>
      </c>
      <c r="E24" s="7">
        <f>'preliminary-22-23'!H9</f>
        <v>0</v>
      </c>
      <c r="F24" s="7">
        <f>'preliminary-22-23'!I9</f>
        <v>0</v>
      </c>
      <c r="G24" s="7">
        <f>'preliminary-22-23'!J9</f>
        <v>0</v>
      </c>
      <c r="H24" s="7">
        <f>'preliminary-22-23'!E9</f>
        <v>0</v>
      </c>
      <c r="I24" s="7">
        <f>'preliminary-22-23'!F9</f>
        <v>0</v>
      </c>
      <c r="J24" s="7">
        <f>'preliminary-22-23'!G9</f>
        <v>0</v>
      </c>
    </row>
    <row r="25" spans="1:10" ht="15.75">
      <c r="A25" s="7">
        <v>7</v>
      </c>
      <c r="B25" s="7">
        <f>'preliminary-22-23'!B10</f>
        <v>0</v>
      </c>
      <c r="C25" s="7">
        <f>'preliminary-22-23'!C10</f>
        <v>0</v>
      </c>
      <c r="D25" s="7">
        <f>'preliminary-22-23'!D10</f>
        <v>0</v>
      </c>
      <c r="E25" s="7">
        <f>'preliminary-22-23'!H10</f>
        <v>0</v>
      </c>
      <c r="F25" s="7">
        <f>'preliminary-22-23'!I10</f>
        <v>0</v>
      </c>
      <c r="G25" s="7">
        <f>'preliminary-22-23'!J10</f>
        <v>0</v>
      </c>
      <c r="H25" s="7">
        <f>'preliminary-22-23'!E10</f>
        <v>0</v>
      </c>
      <c r="I25" s="7">
        <f>'preliminary-22-23'!F10</f>
        <v>0</v>
      </c>
      <c r="J25" s="7">
        <f>'preliminary-22-23'!G10</f>
        <v>0</v>
      </c>
    </row>
    <row r="26" spans="1:10" ht="15.75">
      <c r="A26" s="7">
        <v>8</v>
      </c>
      <c r="B26" s="7">
        <f>'preliminary-22-23'!B11</f>
        <v>0</v>
      </c>
      <c r="C26" s="7">
        <f>'preliminary-22-23'!C11</f>
        <v>0</v>
      </c>
      <c r="D26" s="7">
        <f>'preliminary-22-23'!D11</f>
        <v>0</v>
      </c>
      <c r="E26" s="7">
        <f>'preliminary-22-23'!H11</f>
        <v>0</v>
      </c>
      <c r="F26" s="7">
        <f>'preliminary-22-23'!I11</f>
        <v>0</v>
      </c>
      <c r="G26" s="7">
        <f>'preliminary-22-23'!J11</f>
        <v>0</v>
      </c>
      <c r="H26" s="7">
        <f>'preliminary-22-23'!E11</f>
        <v>0</v>
      </c>
      <c r="I26" s="7">
        <f>'preliminary-22-23'!F11</f>
        <v>0</v>
      </c>
      <c r="J26" s="7">
        <f>'preliminary-22-23'!G11</f>
        <v>0</v>
      </c>
    </row>
    <row r="27" spans="1:10" ht="15.75">
      <c r="A27" s="7">
        <v>9</v>
      </c>
      <c r="B27" s="7">
        <f>'preliminary-22-23'!B12</f>
        <v>0</v>
      </c>
      <c r="C27" s="7">
        <f>'preliminary-22-23'!C12</f>
        <v>0</v>
      </c>
      <c r="D27" s="7">
        <f>'preliminary-22-23'!D12</f>
        <v>0</v>
      </c>
      <c r="E27" s="7">
        <f>'preliminary-22-23'!H12</f>
        <v>0</v>
      </c>
      <c r="F27" s="7">
        <f>'preliminary-22-23'!I12</f>
        <v>0</v>
      </c>
      <c r="G27" s="7">
        <f>'preliminary-22-23'!J12</f>
        <v>0</v>
      </c>
      <c r="H27" s="7">
        <f>'preliminary-22-23'!E12</f>
        <v>0</v>
      </c>
      <c r="I27" s="7">
        <f>'preliminary-22-23'!F12</f>
        <v>0</v>
      </c>
      <c r="J27" s="7">
        <f>'preliminary-22-23'!G12</f>
        <v>0</v>
      </c>
    </row>
    <row r="28" spans="1:10" ht="15.75">
      <c r="A28" s="7">
        <v>10</v>
      </c>
      <c r="B28" s="7">
        <f>'preliminary-22-23'!B13</f>
        <v>0</v>
      </c>
      <c r="C28" s="7">
        <f>'preliminary-22-23'!C13</f>
        <v>0</v>
      </c>
      <c r="D28" s="7">
        <f>'preliminary-22-23'!D13</f>
        <v>0</v>
      </c>
      <c r="E28" s="7">
        <f>'preliminary-22-23'!H13</f>
        <v>0</v>
      </c>
      <c r="F28" s="7">
        <f>'preliminary-22-23'!I13</f>
        <v>0</v>
      </c>
      <c r="G28" s="7">
        <f>'preliminary-22-23'!J13</f>
        <v>0</v>
      </c>
      <c r="H28" s="7">
        <f>'preliminary-22-23'!E13</f>
        <v>0</v>
      </c>
      <c r="I28" s="7">
        <f>'preliminary-22-23'!F13</f>
        <v>0</v>
      </c>
      <c r="J28" s="7">
        <f>'preliminary-22-23'!G13</f>
        <v>0</v>
      </c>
    </row>
    <row r="29" spans="1:10" ht="15.75">
      <c r="A29" s="7">
        <v>11</v>
      </c>
      <c r="B29" s="7">
        <f>'preliminary-22-23'!B14</f>
        <v>0</v>
      </c>
      <c r="C29" s="7">
        <f>'preliminary-22-23'!C14</f>
        <v>0</v>
      </c>
      <c r="D29" s="7">
        <f>'preliminary-22-23'!D14</f>
        <v>0</v>
      </c>
      <c r="E29" s="7">
        <f>'preliminary-22-23'!H14</f>
        <v>0</v>
      </c>
      <c r="F29" s="7">
        <f>'preliminary-22-23'!I14</f>
        <v>0</v>
      </c>
      <c r="G29" s="7">
        <f>'preliminary-22-23'!J14</f>
        <v>0</v>
      </c>
      <c r="H29" s="7">
        <f>'preliminary-22-23'!E14</f>
        <v>0</v>
      </c>
      <c r="I29" s="7">
        <f>'preliminary-22-23'!F14</f>
        <v>0</v>
      </c>
      <c r="J29" s="7">
        <f>'preliminary-22-23'!G14</f>
        <v>0</v>
      </c>
    </row>
    <row r="30" spans="1:10" ht="15.75">
      <c r="A30" s="7" t="s">
        <v>16</v>
      </c>
      <c r="B30" s="7">
        <f>'preliminary-22-23'!B15</f>
        <v>0</v>
      </c>
      <c r="C30" s="7">
        <f>'preliminary-22-23'!C15</f>
        <v>0</v>
      </c>
      <c r="D30" s="7">
        <f>'preliminary-22-23'!D15</f>
        <v>0</v>
      </c>
      <c r="E30" s="7">
        <f>'preliminary-22-23'!H15</f>
        <v>0</v>
      </c>
      <c r="F30" s="7">
        <f>'preliminary-22-23'!I15</f>
        <v>0</v>
      </c>
      <c r="G30" s="7">
        <f>'preliminary-22-23'!J15</f>
        <v>0</v>
      </c>
      <c r="H30" s="7">
        <f>'preliminary-22-23'!E15</f>
        <v>0</v>
      </c>
      <c r="I30" s="7">
        <f>'preliminary-22-23'!F15</f>
        <v>0</v>
      </c>
      <c r="J30" s="7">
        <f>'preliminary-22-23'!G15</f>
        <v>0</v>
      </c>
    </row>
    <row r="31" spans="1:10" ht="15.75">
      <c r="A31" s="7" t="s">
        <v>28</v>
      </c>
      <c r="B31" s="7" t="s">
        <v>66</v>
      </c>
      <c r="C31" s="7" t="s">
        <v>54</v>
      </c>
      <c r="D31" s="7">
        <v>2</v>
      </c>
      <c r="E31" s="7" t="s">
        <v>67</v>
      </c>
      <c r="F31" s="7">
        <f>'final-22-23'!D20</f>
        <v>0</v>
      </c>
      <c r="G31" s="7" t="s">
        <v>34</v>
      </c>
      <c r="H31" s="7">
        <f>'final-22-23'!D21</f>
        <v>0</v>
      </c>
      <c r="I31" s="7" t="s">
        <v>35</v>
      </c>
      <c r="J31" s="7">
        <f>'final-22-23'!D22</f>
        <v>0</v>
      </c>
    </row>
    <row r="32" spans="1:10" ht="15.75">
      <c r="A32" s="7">
        <v>5</v>
      </c>
      <c r="B32" s="7">
        <f>'final-22-23'!B8</f>
        <v>0</v>
      </c>
      <c r="C32" s="7">
        <f>'final-22-23'!C8</f>
        <v>0</v>
      </c>
      <c r="D32" s="7">
        <f>'final-22-23'!D8</f>
        <v>0</v>
      </c>
      <c r="E32" s="7">
        <f>'final-22-23'!H8</f>
        <v>0</v>
      </c>
      <c r="F32" s="7">
        <f>'final-22-23'!I8</f>
        <v>0</v>
      </c>
      <c r="G32" s="7">
        <f>'final-22-23'!J8</f>
        <v>0</v>
      </c>
      <c r="H32" s="7">
        <f>'final-22-23'!E8</f>
        <v>0</v>
      </c>
      <c r="I32" s="7">
        <f>'final-22-23'!F8</f>
        <v>0</v>
      </c>
      <c r="J32" s="7">
        <f>'final-22-23'!G8</f>
        <v>0</v>
      </c>
    </row>
    <row r="33" spans="1:10" ht="15.75">
      <c r="A33" s="7">
        <v>6</v>
      </c>
      <c r="B33" s="7">
        <f>'final-22-23'!B9</f>
        <v>0</v>
      </c>
      <c r="C33" s="7">
        <f>'final-22-23'!C9</f>
        <v>0</v>
      </c>
      <c r="D33" s="7">
        <f>'final-22-23'!D9</f>
        <v>0</v>
      </c>
      <c r="E33" s="7">
        <f>'final-22-23'!H9</f>
        <v>0</v>
      </c>
      <c r="F33" s="7">
        <f>'final-22-23'!I9</f>
        <v>0</v>
      </c>
      <c r="G33" s="7">
        <f>'final-22-23'!J9</f>
        <v>0</v>
      </c>
      <c r="H33" s="7">
        <f>'final-22-23'!E9</f>
        <v>0</v>
      </c>
      <c r="I33" s="7">
        <f>'final-22-23'!F9</f>
        <v>0</v>
      </c>
      <c r="J33" s="7">
        <f>'final-22-23'!G9</f>
        <v>0</v>
      </c>
    </row>
    <row r="34" spans="1:10" ht="15.75">
      <c r="A34" s="7">
        <v>7</v>
      </c>
      <c r="B34" s="7">
        <f>'final-22-23'!B10</f>
        <v>0</v>
      </c>
      <c r="C34" s="7">
        <f>'final-22-23'!C10</f>
        <v>0</v>
      </c>
      <c r="D34" s="7">
        <f>'final-22-23'!D10</f>
        <v>0</v>
      </c>
      <c r="E34" s="7">
        <f>'final-22-23'!H10</f>
        <v>0</v>
      </c>
      <c r="F34" s="7">
        <f>'final-22-23'!I10</f>
        <v>0</v>
      </c>
      <c r="G34" s="7">
        <f>'final-22-23'!J10</f>
        <v>0</v>
      </c>
      <c r="H34" s="7">
        <f>'final-22-23'!E10</f>
        <v>0</v>
      </c>
      <c r="I34" s="7">
        <f>'final-22-23'!F10</f>
        <v>0</v>
      </c>
      <c r="J34" s="7">
        <f>'final-22-23'!G10</f>
        <v>0</v>
      </c>
    </row>
    <row r="35" spans="1:10" ht="15.75">
      <c r="A35" s="7">
        <v>8</v>
      </c>
      <c r="B35" s="7">
        <f>'final-22-23'!B11</f>
        <v>0</v>
      </c>
      <c r="C35" s="7">
        <f>'final-22-23'!C11</f>
        <v>0</v>
      </c>
      <c r="D35" s="7">
        <f>'final-22-23'!D11</f>
        <v>0</v>
      </c>
      <c r="E35" s="7">
        <f>'final-22-23'!H11</f>
        <v>0</v>
      </c>
      <c r="F35" s="7">
        <f>'final-22-23'!I11</f>
        <v>0</v>
      </c>
      <c r="G35" s="7">
        <f>'final-22-23'!J11</f>
        <v>0</v>
      </c>
      <c r="H35" s="7">
        <f>'final-22-23'!E11</f>
        <v>0</v>
      </c>
      <c r="I35" s="7">
        <f>'final-22-23'!F11</f>
        <v>0</v>
      </c>
      <c r="J35" s="7">
        <f>'final-22-23'!G11</f>
        <v>0</v>
      </c>
    </row>
    <row r="36" spans="1:10" ht="15.75">
      <c r="A36" s="7">
        <v>9</v>
      </c>
      <c r="B36" s="7">
        <f>'final-22-23'!B12</f>
        <v>0</v>
      </c>
      <c r="C36" s="7">
        <f>'final-22-23'!C12</f>
        <v>0</v>
      </c>
      <c r="D36" s="7">
        <f>'final-22-23'!D12</f>
        <v>0</v>
      </c>
      <c r="E36" s="7">
        <f>'final-22-23'!H12</f>
        <v>0</v>
      </c>
      <c r="F36" s="7">
        <f>'final-22-23'!I12</f>
        <v>0</v>
      </c>
      <c r="G36" s="7">
        <f>'final-22-23'!J12</f>
        <v>0</v>
      </c>
      <c r="H36" s="7">
        <f>'final-22-23'!E12</f>
        <v>0</v>
      </c>
      <c r="I36" s="7">
        <f>'final-22-23'!F12</f>
        <v>0</v>
      </c>
      <c r="J36" s="7">
        <f>'final-22-23'!G12</f>
        <v>0</v>
      </c>
    </row>
    <row r="37" spans="1:10" ht="15.75">
      <c r="A37" s="7">
        <v>10</v>
      </c>
      <c r="B37" s="7">
        <f>'final-22-23'!B13</f>
        <v>0</v>
      </c>
      <c r="C37" s="7">
        <f>'final-22-23'!C13</f>
        <v>0</v>
      </c>
      <c r="D37" s="7">
        <f>'final-22-23'!D13</f>
        <v>0</v>
      </c>
      <c r="E37" s="7">
        <f>'final-22-23'!H13</f>
        <v>0</v>
      </c>
      <c r="F37" s="7">
        <f>'final-22-23'!I13</f>
        <v>0</v>
      </c>
      <c r="G37" s="7">
        <f>'final-22-23'!J13</f>
        <v>0</v>
      </c>
      <c r="H37" s="7">
        <f>'final-22-23'!E13</f>
        <v>0</v>
      </c>
      <c r="I37" s="7">
        <f>'final-22-23'!F13</f>
        <v>0</v>
      </c>
      <c r="J37" s="7">
        <f>'final-22-23'!G13</f>
        <v>0</v>
      </c>
    </row>
    <row r="38" spans="1:10" ht="15.75">
      <c r="A38" s="7">
        <v>11</v>
      </c>
      <c r="B38" s="7">
        <f>'final-22-23'!B14</f>
        <v>0</v>
      </c>
      <c r="C38" s="7">
        <f>'final-22-23'!C14</f>
        <v>0</v>
      </c>
      <c r="D38" s="7">
        <f>'final-22-23'!D14</f>
        <v>0</v>
      </c>
      <c r="E38" s="7">
        <f>'final-22-23'!H14</f>
        <v>0</v>
      </c>
      <c r="F38" s="7">
        <f>'final-22-23'!I14</f>
        <v>0</v>
      </c>
      <c r="G38" s="7">
        <f>'final-22-23'!J14</f>
        <v>0</v>
      </c>
      <c r="H38" s="7">
        <f>'final-22-23'!E14</f>
        <v>0</v>
      </c>
      <c r="I38" s="7">
        <f>'final-22-23'!F14</f>
        <v>0</v>
      </c>
      <c r="J38" s="7">
        <f>'final-22-23'!G14</f>
        <v>0</v>
      </c>
    </row>
    <row r="39" spans="1:10" ht="15.75">
      <c r="A39" s="7" t="s">
        <v>16</v>
      </c>
      <c r="B39" s="7">
        <f>'final-22-23'!B15</f>
        <v>0</v>
      </c>
      <c r="C39" s="7">
        <f>'final-22-23'!C15</f>
        <v>0</v>
      </c>
      <c r="D39" s="7">
        <f>'final-22-23'!D15</f>
        <v>0</v>
      </c>
      <c r="E39" s="7">
        <f>'final-22-23'!H15</f>
        <v>0</v>
      </c>
      <c r="F39" s="7">
        <f>'final-22-23'!I15</f>
        <v>0</v>
      </c>
      <c r="G39" s="7">
        <f>'final-22-23'!J15</f>
        <v>0</v>
      </c>
      <c r="H39" s="7">
        <f>'final-22-23'!E15</f>
        <v>0</v>
      </c>
      <c r="I39" s="7">
        <f>'final-22-23'!F15</f>
        <v>0</v>
      </c>
      <c r="J39" s="7">
        <f>'final-22-23'!G15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k u</cp:lastModifiedBy>
  <dcterms:created xsi:type="dcterms:W3CDTF">2014-05-16T10:07:02Z</dcterms:created>
  <dcterms:modified xsi:type="dcterms:W3CDTF">2024-04-08T10:24:06Z</dcterms:modified>
  <cp:category/>
  <cp:version/>
  <cp:contentType/>
  <cp:contentStatus/>
</cp:coreProperties>
</file>