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240" tabRatio="809" activeTab="0"/>
  </bookViews>
  <sheets>
    <sheet name="instruction" sheetId="1" r:id="rId1"/>
    <sheet name="Sheet3" sheetId="2" state="hidden" r:id="rId2"/>
    <sheet name="preliminary-20-21" sheetId="3" r:id="rId3"/>
    <sheet name="final-20-21" sheetId="4" r:id="rId4"/>
    <sheet name="preliminary-19-20" sheetId="5" r:id="rId5"/>
    <sheet name="final-19-20" sheetId="6" r:id="rId6"/>
    <sheet name="csv" sheetId="7" r:id="rId7"/>
  </sheets>
  <definedNames>
    <definedName name="_xlfn.AGGREGATE" hidden="1">#NAME?</definedName>
    <definedName name="_xlfn.IFERROR" hidden="1">#NAME?</definedName>
    <definedName name="year">'csv'!$A$2:$A$2</definedName>
  </definedNames>
  <calcPr fullCalcOnLoad="1"/>
</workbook>
</file>

<file path=xl/sharedStrings.xml><?xml version="1.0" encoding="utf-8"?>
<sst xmlns="http://schemas.openxmlformats.org/spreadsheetml/2006/main" count="212" uniqueCount="74">
  <si>
    <t>Класс</t>
  </si>
  <si>
    <t>Количество участников</t>
  </si>
  <si>
    <t>Количество призеров этапа</t>
  </si>
  <si>
    <t>Количество победителей этапа</t>
  </si>
  <si>
    <t>общее количество</t>
  </si>
  <si>
    <t>в т. ч. из сельской местности</t>
  </si>
  <si>
    <t>10 класс</t>
  </si>
  <si>
    <t>11 класс</t>
  </si>
  <si>
    <t>ИТОГО</t>
  </si>
  <si>
    <t>9 класс</t>
  </si>
  <si>
    <t>8 класс</t>
  </si>
  <si>
    <t>7 класс</t>
  </si>
  <si>
    <t>6 класс</t>
  </si>
  <si>
    <t>5 класс</t>
  </si>
  <si>
    <t>Наименование олимпиады школьников</t>
  </si>
  <si>
    <t>Год представления статистических сведений</t>
  </si>
  <si>
    <t>itog</t>
  </si>
  <si>
    <t>all-participants</t>
  </si>
  <si>
    <t>foreign-participants</t>
  </si>
  <si>
    <t>country-participants</t>
  </si>
  <si>
    <t>all-prizes</t>
  </si>
  <si>
    <t>foreign-prizes</t>
  </si>
  <si>
    <t>country-prizes</t>
  </si>
  <si>
    <t>all-winners</t>
  </si>
  <si>
    <t>foreign-winners</t>
  </si>
  <si>
    <t>country-winners</t>
  </si>
  <si>
    <t>name</t>
  </si>
  <si>
    <t>sub</t>
  </si>
  <si>
    <t>year</t>
  </si>
  <si>
    <t>2013/14</t>
  </si>
  <si>
    <t>Этап олимпиады</t>
  </si>
  <si>
    <t>Фамилия Имя Отчество председателя оргкомитета</t>
  </si>
  <si>
    <t>Коды субъектов Российской Федерации, представленных не менее, чем 5 участниками этапа через точку с запятой</t>
  </si>
  <si>
    <t>Коды субъектов Российской Федерации, представленных призерами этапа через точку с запятой</t>
  </si>
  <si>
    <t>Коды субъектов Российской Федерации, представленных победителями этапа через точку с запятой</t>
  </si>
  <si>
    <t>chm-post</t>
  </si>
  <si>
    <t>chm-name</t>
  </si>
  <si>
    <t>regions-5pat</t>
  </si>
  <si>
    <t>regions-prize</t>
  </si>
  <si>
    <t>regions-winner</t>
  </si>
  <si>
    <t>Отборочный</t>
  </si>
  <si>
    <t>Заключительный</t>
  </si>
  <si>
    <t>Инструкция по заполнению формы статистических сведений об участниках, победителях и призерах олимпиады</t>
  </si>
  <si>
    <t>4. Оставаясь на листе "csv", сохраните файл в формате csv, разделители запятые</t>
  </si>
  <si>
    <t>Будьте внимательны, нужен именно этот формат! (СSV для ms-dos и СSV для macintosh не подходят!)</t>
  </si>
  <si>
    <t>5. Как создать файл формате csv?</t>
  </si>
  <si>
    <t>5.1 Если Вы работаете в MS Excel 2000-2010: </t>
  </si>
  <si>
    <t>Выберите в пункте меню "Файл" - "Сохранить как..." </t>
  </si>
  <si>
    <t>В открывшемся окне выберите тип файла "CSV (разделители запятые) *.csv" </t>
  </si>
  <si>
    <t>Строчкой выше дайте файлу имя</t>
  </si>
  <si>
    <t>Нажмите "сохранить" </t>
  </si>
  <si>
    <t>Согласитесь сохранить в предложенном формате только текущий лист - нажмите ОК в появившемся окне.</t>
  </si>
  <si>
    <t>5.2 Если Вы работаете в OpenOffice.org 3 </t>
  </si>
  <si>
    <t>В открывшемся окне выберите тип файла "Текст CSV" (в версии OpenOffice.org для Linux предварительно нужно нажать на стрелку перед "Тип файла").</t>
  </si>
  <si>
    <t>Нажмите "Сохранить". На появившемся предупреждении выберите "Использовать текущий формат".</t>
  </si>
  <si>
    <t>В открывшемся окне выберите кодировку "Win-1251" и разделитель поля ";" (точку с запятой). Остальные поля оставьте так, как есть.</t>
  </si>
  <si>
    <t>Нажмите "Ок". На появившемся предупреждении нажмите "Ок".</t>
  </si>
  <si>
    <t>2012/13</t>
  </si>
  <si>
    <t>stage</t>
  </si>
  <si>
    <t>в т.ч.  из стран ближнего и дальнего зарубежья</t>
  </si>
  <si>
    <t xml:space="preserve">2. Когда вся информация будет внесена, над таблицей появится зеленая надпись "Форма заполнена полностью". </t>
  </si>
  <si>
    <t>number</t>
  </si>
  <si>
    <t>Доля победителей</t>
  </si>
  <si>
    <t>Доля дипломантов</t>
  </si>
  <si>
    <t>Количество регионов</t>
  </si>
  <si>
    <t>Должность Председателя оргкомитета</t>
  </si>
  <si>
    <t>Доля участников из невыпускных классов</t>
  </si>
  <si>
    <t>Профиль олимпиады</t>
  </si>
  <si>
    <t>3. Убедитесь, что все статистические данные заполнены верно и соответствуют количественным критериям. Основные параметры отображаются правее формы.</t>
  </si>
  <si>
    <t>Возможный уровень по количественным критериям</t>
  </si>
  <si>
    <t>2019/20</t>
  </si>
  <si>
    <t>1. Заполните всю необходимую информацию на листах preliminary-20-21, preliminary-19-20 (отборочный этап за два года), final-20-21 и final-19-20 (заключительный этап за два года) - ячейки для ввода данных отмечены голубым цветом.</t>
  </si>
  <si>
    <t>3. Проверьте данные, сохраните файл, назвав его "stat-2021-предмет.xls" и перейдите на лист "csv".</t>
  </si>
  <si>
    <t>2020/21</t>
  </si>
</sst>
</file>

<file path=xl/styles.xml><?xml version="1.0" encoding="utf-8"?>
<styleSheet xmlns="http://schemas.openxmlformats.org/spreadsheetml/2006/main">
  <numFmts count="18">
    <numFmt numFmtId="5" formatCode="#,##0\ &quot;RUB&quot;;\-#,##0\ &quot;RUB&quot;"/>
    <numFmt numFmtId="6" formatCode="#,##0\ &quot;RUB&quot;;[Red]\-#,##0\ &quot;RUB&quot;"/>
    <numFmt numFmtId="7" formatCode="#,##0.00\ &quot;RUB&quot;;\-#,##0.00\ &quot;RUB&quot;"/>
    <numFmt numFmtId="8" formatCode="#,##0.00\ &quot;RUB&quot;;[Red]\-#,##0.00\ &quot;RUB&quot;"/>
    <numFmt numFmtId="42" formatCode="_-* #,##0\ &quot;RUB&quot;_-;\-* #,##0\ &quot;RUB&quot;_-;_-* &quot;-&quot;\ &quot;RUB&quot;_-;_-@_-"/>
    <numFmt numFmtId="41" formatCode="_-* #,##0_-;\-* #,##0_-;_-* &quot;-&quot;_-;_-@_-"/>
    <numFmt numFmtId="44" formatCode="_-* #,##0.00\ &quot;RUB&quot;_-;\-* #,##0.00\ &quot;RUB&quot;_-;_-* &quot;-&quot;??\ &quot;RUB&quot;_-;_-@_-"/>
    <numFmt numFmtId="43" formatCode="_-* #,##0.00_-;\-* #,##0.00_-;_-* &quot;-&quot;??_-;_-@_-"/>
    <numFmt numFmtId="164" formatCode="_-* #,##0\ _R_U_B_-;\-* #,##0\ _R_U_B_-;_-* &quot;-&quot;\ _R_U_B_-;_-@_-"/>
    <numFmt numFmtId="165" formatCode="_-* #,##0.00\ _R_U_B_-;\-* #,##0.00\ _R_U_B_-;_-* &quot;-&quot;??\ _R_U_B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</numFmts>
  <fonts count="51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20"/>
      <color indexed="8"/>
      <name val="Calibri"/>
      <family val="2"/>
    </font>
    <font>
      <b/>
      <sz val="16"/>
      <color indexed="10"/>
      <name val="Calibri"/>
      <family val="2"/>
    </font>
    <font>
      <sz val="10"/>
      <color indexed="9"/>
      <name val="Times New Roman"/>
      <family val="1"/>
    </font>
    <font>
      <b/>
      <i/>
      <sz val="12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20"/>
      <color theme="1"/>
      <name val="Calibri"/>
      <family val="2"/>
    </font>
    <font>
      <b/>
      <sz val="16"/>
      <color rgb="FFFF0000"/>
      <name val="Calibri"/>
      <family val="2"/>
    </font>
    <font>
      <sz val="10"/>
      <color theme="0"/>
      <name val="Times New Roman"/>
      <family val="1"/>
    </font>
    <font>
      <b/>
      <i/>
      <sz val="12"/>
      <color theme="1"/>
      <name val="Calibri"/>
      <family val="2"/>
    </font>
    <font>
      <sz val="16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 applyProtection="1">
      <alignment/>
      <protection hidden="1"/>
    </xf>
    <xf numFmtId="0" fontId="0" fillId="0" borderId="0" xfId="0" applyAlignment="1" quotePrefix="1">
      <alignment/>
    </xf>
    <xf numFmtId="0" fontId="41" fillId="0" borderId="0" xfId="0" applyFont="1" applyAlignment="1">
      <alignment/>
    </xf>
    <xf numFmtId="0" fontId="0" fillId="0" borderId="10" xfId="0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45" fillId="0" borderId="0" xfId="0" applyFont="1" applyFill="1" applyBorder="1" applyAlignment="1" applyProtection="1">
      <alignment horizontal="center" vertical="center" wrapText="1"/>
      <protection hidden="1"/>
    </xf>
    <xf numFmtId="0" fontId="46" fillId="0" borderId="10" xfId="0" applyFont="1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47" fillId="0" borderId="0" xfId="0" applyFont="1" applyAlignment="1" applyProtection="1">
      <alignment horizontal="left" vertical="center"/>
      <protection hidden="1"/>
    </xf>
    <xf numFmtId="0" fontId="48" fillId="0" borderId="11" xfId="0" applyFont="1" applyBorder="1" applyAlignment="1" applyProtection="1">
      <alignment horizontal="center" vertical="center" textRotation="90" wrapText="1"/>
      <protection hidden="1"/>
    </xf>
    <xf numFmtId="0" fontId="48" fillId="0" borderId="12" xfId="0" applyFont="1" applyBorder="1" applyAlignment="1" applyProtection="1">
      <alignment horizontal="center" vertical="center" wrapText="1"/>
      <protection hidden="1"/>
    </xf>
    <xf numFmtId="0" fontId="49" fillId="0" borderId="12" xfId="0" applyFont="1" applyBorder="1" applyAlignment="1" applyProtection="1">
      <alignment horizontal="center" vertical="center" wrapText="1"/>
      <protection hidden="1"/>
    </xf>
    <xf numFmtId="0" fontId="48" fillId="0" borderId="11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48" fillId="2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left" vertical="center"/>
      <protection hidden="1"/>
    </xf>
    <xf numFmtId="0" fontId="46" fillId="0" borderId="10" xfId="0" applyFont="1" applyBorder="1" applyAlignment="1" applyProtection="1">
      <alignment vertical="center" wrapText="1"/>
      <protection hidden="1"/>
    </xf>
    <xf numFmtId="0" fontId="27" fillId="0" borderId="0" xfId="0" applyFont="1" applyAlignment="1" applyProtection="1">
      <alignment horizontal="left"/>
      <protection hidden="1"/>
    </xf>
    <xf numFmtId="0" fontId="27" fillId="0" borderId="13" xfId="0" applyFont="1" applyBorder="1" applyAlignment="1" applyProtection="1">
      <alignment horizontal="left"/>
      <protection hidden="1"/>
    </xf>
    <xf numFmtId="0" fontId="0" fillId="0" borderId="14" xfId="0" applyBorder="1" applyAlignment="1" applyProtection="1">
      <alignment horizontal="left" vertical="center"/>
      <protection hidden="1"/>
    </xf>
    <xf numFmtId="0" fontId="0" fillId="0" borderId="14" xfId="0" applyFont="1" applyBorder="1" applyAlignment="1" applyProtection="1">
      <alignment horizontal="left" vertical="center"/>
      <protection hidden="1"/>
    </xf>
    <xf numFmtId="0" fontId="0" fillId="0" borderId="10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/>
      <protection hidden="1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right"/>
      <protection hidden="1"/>
    </xf>
    <xf numFmtId="0" fontId="48" fillId="0" borderId="17" xfId="0" applyFont="1" applyBorder="1" applyAlignment="1" applyProtection="1">
      <alignment horizontal="center" wrapText="1"/>
      <protection hidden="1"/>
    </xf>
    <xf numFmtId="0" fontId="48" fillId="0" borderId="12" xfId="0" applyFont="1" applyBorder="1" applyAlignment="1" applyProtection="1">
      <alignment horizontal="center" wrapText="1"/>
      <protection hidden="1"/>
    </xf>
    <xf numFmtId="0" fontId="0" fillId="0" borderId="10" xfId="0" applyBorder="1" applyAlignment="1" applyProtection="1">
      <alignment horizontal="left" wrapText="1"/>
      <protection hidden="1"/>
    </xf>
    <xf numFmtId="0" fontId="41" fillId="33" borderId="14" xfId="0" applyFont="1" applyFill="1" applyBorder="1" applyAlignment="1" applyProtection="1">
      <alignment horizontal="center"/>
      <protection hidden="1"/>
    </xf>
    <xf numFmtId="0" fontId="41" fillId="33" borderId="15" xfId="0" applyFont="1" applyFill="1" applyBorder="1" applyAlignment="1" applyProtection="1">
      <alignment horizontal="center"/>
      <protection hidden="1"/>
    </xf>
    <xf numFmtId="0" fontId="41" fillId="33" borderId="16" xfId="0" applyFont="1" applyFill="1" applyBorder="1" applyAlignment="1" applyProtection="1">
      <alignment horizontal="center"/>
      <protection hidden="1"/>
    </xf>
    <xf numFmtId="9" fontId="0" fillId="0" borderId="14" xfId="57" applyFont="1" applyBorder="1" applyAlignment="1" applyProtection="1">
      <alignment horizontal="left" vertical="center"/>
      <protection hidden="1"/>
    </xf>
    <xf numFmtId="0" fontId="46" fillId="0" borderId="10" xfId="0" applyFont="1" applyBorder="1" applyAlignment="1" applyProtection="1">
      <alignment horizontal="left" vertical="center" wrapText="1"/>
      <protection hidden="1"/>
    </xf>
    <xf numFmtId="0" fontId="27" fillId="0" borderId="13" xfId="0" applyFont="1" applyBorder="1" applyAlignment="1" applyProtection="1">
      <alignment horizontal="center"/>
      <protection hidden="1"/>
    </xf>
    <xf numFmtId="0" fontId="48" fillId="0" borderId="18" xfId="0" applyFont="1" applyBorder="1" applyAlignment="1" applyProtection="1">
      <alignment horizontal="center" vertical="center" wrapText="1"/>
      <protection hidden="1"/>
    </xf>
    <xf numFmtId="0" fontId="48" fillId="0" borderId="19" xfId="0" applyFont="1" applyBorder="1" applyAlignment="1" applyProtection="1">
      <alignment horizontal="center" vertical="center" wrapText="1"/>
      <protection hidden="1"/>
    </xf>
    <xf numFmtId="0" fontId="48" fillId="0" borderId="20" xfId="0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right" vertical="center"/>
      <protection hidden="1"/>
    </xf>
    <xf numFmtId="0" fontId="41" fillId="33" borderId="10" xfId="0" applyFont="1" applyFill="1" applyBorder="1" applyAlignment="1" applyProtection="1">
      <alignment horizontal="center" vertical="center"/>
      <protection hidden="1"/>
    </xf>
    <xf numFmtId="0" fontId="41" fillId="33" borderId="10" xfId="0" applyFont="1" applyFill="1" applyBorder="1" applyAlignment="1" applyProtection="1">
      <alignment horizontal="center"/>
      <protection hidden="1"/>
    </xf>
    <xf numFmtId="0" fontId="0" fillId="2" borderId="10" xfId="0" applyFill="1" applyBorder="1" applyAlignment="1" applyProtection="1">
      <alignment horizontal="center"/>
      <protection locked="0"/>
    </xf>
    <xf numFmtId="0" fontId="50" fillId="0" borderId="10" xfId="0" applyFont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7"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6" tint="-0.4999699890613556"/>
      </font>
      <fill>
        <patternFill patternType="none">
          <fgColor indexed="64"/>
          <bgColor indexed="65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6" tint="-0.4999699890613556"/>
      </font>
      <fill>
        <patternFill patternType="none">
          <fgColor indexed="64"/>
          <bgColor indexed="65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6" tint="-0.4999699890613556"/>
      </font>
      <fill>
        <patternFill patternType="none">
          <fgColor indexed="64"/>
          <bgColor indexed="65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6" tint="-0.4999699890613556"/>
      </font>
      <fill>
        <patternFill patternType="none">
          <fgColor indexed="64"/>
          <bgColor indexed="65"/>
        </patternFill>
      </fill>
    </dxf>
    <dxf>
      <font>
        <color theme="6" tint="-0.4999699890613556"/>
      </font>
      <fill>
        <patternFill patternType="none">
          <fgColor indexed="64"/>
          <bgColor indexed="65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  <border/>
    </dxf>
    <dxf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tabSelected="1" zoomScale="125" zoomScaleNormal="125" zoomScalePageLayoutView="0" workbookViewId="0" topLeftCell="A1">
      <selection activeCell="A1" sqref="A1"/>
    </sheetView>
  </sheetViews>
  <sheetFormatPr defaultColWidth="11.00390625" defaultRowHeight="15.75"/>
  <cols>
    <col min="1" max="1" width="88.50390625" style="0" customWidth="1"/>
  </cols>
  <sheetData>
    <row r="1" ht="81">
      <c r="A1" s="2" t="s">
        <v>42</v>
      </c>
    </row>
    <row r="2" ht="48" customHeight="1">
      <c r="A2" s="1" t="s">
        <v>71</v>
      </c>
    </row>
    <row r="3" ht="33.75">
      <c r="A3" s="1" t="s">
        <v>60</v>
      </c>
    </row>
    <row r="4" ht="33.75">
      <c r="A4" s="1" t="s">
        <v>68</v>
      </c>
    </row>
    <row r="5" ht="33.75">
      <c r="A5" s="1" t="s">
        <v>72</v>
      </c>
    </row>
    <row r="6" ht="15.75">
      <c r="A6" t="s">
        <v>43</v>
      </c>
    </row>
    <row r="7" ht="15.75">
      <c r="A7" s="5" t="s">
        <v>45</v>
      </c>
    </row>
    <row r="8" ht="15.75">
      <c r="A8" t="s">
        <v>46</v>
      </c>
    </row>
    <row r="9" ht="15.75">
      <c r="A9" t="s">
        <v>47</v>
      </c>
    </row>
    <row r="10" ht="15.75">
      <c r="A10" t="s">
        <v>48</v>
      </c>
    </row>
    <row r="11" ht="15.75">
      <c r="A11" t="s">
        <v>44</v>
      </c>
    </row>
    <row r="12" ht="15.75">
      <c r="A12" s="4" t="s">
        <v>49</v>
      </c>
    </row>
    <row r="13" ht="15.75">
      <c r="A13" t="s">
        <v>50</v>
      </c>
    </row>
    <row r="14" ht="15.75">
      <c r="A14" t="s">
        <v>51</v>
      </c>
    </row>
    <row r="15" ht="15.75">
      <c r="A15" t="s">
        <v>52</v>
      </c>
    </row>
    <row r="16" ht="15.75">
      <c r="A16" t="s">
        <v>47</v>
      </c>
    </row>
    <row r="17" ht="15.75">
      <c r="A17" t="s">
        <v>53</v>
      </c>
    </row>
    <row r="18" ht="15.75">
      <c r="A18" t="s">
        <v>49</v>
      </c>
    </row>
    <row r="19" ht="15.75">
      <c r="A19" t="s">
        <v>54</v>
      </c>
    </row>
    <row r="20" ht="15.75">
      <c r="A20" t="s">
        <v>55</v>
      </c>
    </row>
    <row r="21" ht="15.75">
      <c r="A21" t="s">
        <v>56</v>
      </c>
    </row>
  </sheetData>
  <sheetProtection/>
  <printOptions/>
  <pageMargins left="0.75" right="0.75" top="1" bottom="1" header="0.5" footer="0.5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D12" sqref="D12"/>
    </sheetView>
  </sheetViews>
  <sheetFormatPr defaultColWidth="11.00390625" defaultRowHeight="15.75"/>
  <sheetData>
    <row r="1" spans="1:2" ht="15.75">
      <c r="A1" t="s">
        <v>29</v>
      </c>
      <c r="B1" t="s">
        <v>40</v>
      </c>
    </row>
    <row r="2" spans="1:2" ht="15.75">
      <c r="A2" t="s">
        <v>57</v>
      </c>
      <c r="B2" t="s">
        <v>41</v>
      </c>
    </row>
  </sheetData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D4" sqref="D4:J4"/>
    </sheetView>
  </sheetViews>
  <sheetFormatPr defaultColWidth="11.00390625" defaultRowHeight="15.75"/>
  <cols>
    <col min="1" max="1" width="32.375" style="7" bestFit="1" customWidth="1"/>
    <col min="2" max="6" width="8.625" style="7" customWidth="1"/>
    <col min="7" max="7" width="11.375" style="7" customWidth="1"/>
    <col min="8" max="10" width="8.625" style="7" customWidth="1"/>
    <col min="11" max="11" width="7.375" style="8" bestFit="1" customWidth="1"/>
    <col min="12" max="12" width="27.125" style="7" customWidth="1"/>
    <col min="13" max="13" width="53.125" style="11" bestFit="1" customWidth="1"/>
    <col min="14" max="14" width="40.875" style="8" customWidth="1"/>
    <col min="15" max="16384" width="10.875" style="7" customWidth="1"/>
  </cols>
  <sheetData>
    <row r="1" spans="1:14" ht="15.75">
      <c r="A1" s="31" t="s">
        <v>14</v>
      </c>
      <c r="B1" s="31"/>
      <c r="C1" s="31"/>
      <c r="D1" s="28"/>
      <c r="E1" s="29"/>
      <c r="F1" s="29"/>
      <c r="G1" s="29"/>
      <c r="H1" s="29"/>
      <c r="I1" s="29"/>
      <c r="J1" s="30"/>
      <c r="L1" s="10" t="s">
        <v>63</v>
      </c>
      <c r="M1" s="20" t="str">
        <f>IF(A5="Форма заполнена полностью",IF((H15+E15)/B15&gt;0.45,ROUND((H15+E15)/B15,3)&amp;" - Должно быть не более 45% призеров и победителей!",ROUND((H15+E15)/B15,3)&amp;" - OK"),"форма не заполнена")</f>
        <v>форма не заполнена</v>
      </c>
      <c r="N1" s="22"/>
    </row>
    <row r="2" spans="1:14" ht="15.75">
      <c r="A2" s="31" t="s">
        <v>67</v>
      </c>
      <c r="B2" s="31"/>
      <c r="C2" s="31"/>
      <c r="D2" s="28"/>
      <c r="E2" s="29"/>
      <c r="F2" s="29"/>
      <c r="G2" s="29"/>
      <c r="H2" s="29"/>
      <c r="I2" s="29"/>
      <c r="J2" s="30"/>
      <c r="L2" s="10" t="s">
        <v>1</v>
      </c>
      <c r="M2" s="24" t="str">
        <f>IF(A5="Форма заполнена полностью",IF(B15&lt;200,B15&amp;" - Должно быть не менее 200 человек!",B15&amp;" - OK"),"форма не заполнена")</f>
        <v>форма не заполнена</v>
      </c>
      <c r="N2" s="23">
        <f>IF(A5="Форма заполнена полностью",IF(K18&gt;24,1,IF(K18&gt;11,2,IF(K18&gt;5,3,"Проверьте соответствие критериям"))),"")</f>
      </c>
    </row>
    <row r="3" spans="1:14" ht="15.75">
      <c r="A3" s="31" t="s">
        <v>15</v>
      </c>
      <c r="B3" s="31"/>
      <c r="C3" s="31"/>
      <c r="D3" s="35" t="s">
        <v>73</v>
      </c>
      <c r="E3" s="36"/>
      <c r="F3" s="36"/>
      <c r="G3" s="36"/>
      <c r="H3" s="36"/>
      <c r="I3" s="36"/>
      <c r="J3" s="37"/>
      <c r="L3" s="39" t="s">
        <v>66</v>
      </c>
      <c r="M3" s="38" t="str">
        <f>IF(A5="Форма заполнена полностью",IF(K16&lt;0.15,K16&amp;" - Проверьте соответствие критериям!",K16&amp;" - OK"),"форма не заполнена")</f>
        <v>форма не заполнена</v>
      </c>
      <c r="N3" s="40">
        <f>IF(A5="Форма заполнена полностью",IF(K16&lt;0.15,"",IF(K16&lt;0.25,3,IF(K16&lt;0.3,2,1))),"")</f>
      </c>
    </row>
    <row r="4" spans="1:14" ht="15.75">
      <c r="A4" s="31" t="s">
        <v>30</v>
      </c>
      <c r="B4" s="31"/>
      <c r="C4" s="31"/>
      <c r="D4" s="35" t="s">
        <v>40</v>
      </c>
      <c r="E4" s="36"/>
      <c r="F4" s="36"/>
      <c r="G4" s="36"/>
      <c r="H4" s="36"/>
      <c r="I4" s="36"/>
      <c r="J4" s="37"/>
      <c r="L4" s="39"/>
      <c r="M4" s="38"/>
      <c r="N4" s="40"/>
    </row>
    <row r="5" spans="1:14" ht="21.75" thickBot="1">
      <c r="A5" s="3" t="str">
        <f>IF(COUNTBLANK(D1:J2)+COUNTBLANK(B8:J14)+COUNTBLANK(D17:J19)=30,"Форма заполнена полностью","Заполнены не все ячейки!")</f>
        <v>Заполнены не все ячейки!</v>
      </c>
      <c r="C5" s="12"/>
      <c r="L5" s="10" t="s">
        <v>64</v>
      </c>
      <c r="M5" s="25" t="str">
        <f>IF(A5="Форма заполнена полностью",IF(K18&gt;5,K18&amp;" - OK",K18&amp;" - Проверьте соответствие критериям!"),"форма не заполнена")</f>
        <v>форма не заполнена</v>
      </c>
      <c r="N5" s="23">
        <f>IF(A5="Форма заполнена полностью",IF(K18&gt;24,1,IF(K18&gt;11,2,IF(K18&gt;5,3,""))),"")</f>
      </c>
    </row>
    <row r="6" spans="1:14" ht="30" customHeight="1">
      <c r="A6" s="32" t="s">
        <v>0</v>
      </c>
      <c r="B6" s="41" t="s">
        <v>1</v>
      </c>
      <c r="C6" s="42"/>
      <c r="D6" s="43"/>
      <c r="E6" s="41" t="s">
        <v>3</v>
      </c>
      <c r="F6" s="42"/>
      <c r="G6" s="43"/>
      <c r="H6" s="41" t="s">
        <v>2</v>
      </c>
      <c r="I6" s="42"/>
      <c r="J6" s="43"/>
      <c r="K6" s="8">
        <f>COUNTBLANK(D1:J2)+COUNTBLANK(B8:J14)+COUNTBLANK(D17:J19)</f>
        <v>98</v>
      </c>
      <c r="L6" s="21" t="s">
        <v>69</v>
      </c>
      <c r="M6" s="25" t="str">
        <f>IF(A5="Форма заполнена полностью",IF(AND(K16&gt;0.15,K18&gt;5,B15&gt;199),MAX(N3:N5),"Проверьте соответствие количественным критериям!"),"форма не заполнена")</f>
        <v>форма не заполнена</v>
      </c>
      <c r="N6" s="23"/>
    </row>
    <row r="7" spans="1:10" ht="75" customHeight="1" thickBot="1">
      <c r="A7" s="33"/>
      <c r="B7" s="13" t="s">
        <v>4</v>
      </c>
      <c r="C7" s="13" t="s">
        <v>59</v>
      </c>
      <c r="D7" s="13" t="s">
        <v>5</v>
      </c>
      <c r="E7" s="13" t="s">
        <v>4</v>
      </c>
      <c r="F7" s="13" t="s">
        <v>59</v>
      </c>
      <c r="G7" s="13" t="s">
        <v>5</v>
      </c>
      <c r="H7" s="13" t="s">
        <v>4</v>
      </c>
      <c r="I7" s="13" t="s">
        <v>59</v>
      </c>
      <c r="J7" s="13" t="s">
        <v>5</v>
      </c>
    </row>
    <row r="8" spans="1:10" ht="16.5" thickBot="1">
      <c r="A8" s="14" t="s">
        <v>13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ht="16.5" thickBot="1">
      <c r="A9" s="14" t="s">
        <v>12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6.5" thickBot="1">
      <c r="A10" s="14" t="s">
        <v>11</v>
      </c>
      <c r="B10" s="18"/>
      <c r="C10" s="18"/>
      <c r="D10" s="18"/>
      <c r="E10" s="18"/>
      <c r="F10" s="18"/>
      <c r="G10" s="18"/>
      <c r="H10" s="18"/>
      <c r="I10" s="18"/>
      <c r="J10" s="18"/>
    </row>
    <row r="11" spans="1:10" ht="16.5" thickBot="1">
      <c r="A11" s="14" t="s">
        <v>10</v>
      </c>
      <c r="B11" s="18"/>
      <c r="C11" s="18"/>
      <c r="D11" s="18"/>
      <c r="E11" s="18"/>
      <c r="F11" s="18"/>
      <c r="G11" s="18"/>
      <c r="H11" s="18"/>
      <c r="I11" s="18"/>
      <c r="J11" s="18"/>
    </row>
    <row r="12" spans="1:10" ht="16.5" thickBot="1">
      <c r="A12" s="14" t="s">
        <v>9</v>
      </c>
      <c r="B12" s="18"/>
      <c r="C12" s="18"/>
      <c r="D12" s="18"/>
      <c r="E12" s="18"/>
      <c r="F12" s="18"/>
      <c r="G12" s="18"/>
      <c r="H12" s="18"/>
      <c r="I12" s="18"/>
      <c r="J12" s="18"/>
    </row>
    <row r="13" spans="1:10" ht="16.5" thickBot="1">
      <c r="A13" s="14" t="s">
        <v>6</v>
      </c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6.5" thickBot="1">
      <c r="A14" s="14" t="s">
        <v>7</v>
      </c>
      <c r="B14" s="18"/>
      <c r="C14" s="18"/>
      <c r="D14" s="18"/>
      <c r="E14" s="18"/>
      <c r="F14" s="18"/>
      <c r="G14" s="18"/>
      <c r="H14" s="18"/>
      <c r="I14" s="18"/>
      <c r="J14" s="18"/>
    </row>
    <row r="15" spans="1:11" ht="16.5" thickBot="1">
      <c r="A15" s="15" t="s">
        <v>8</v>
      </c>
      <c r="B15" s="16">
        <f>SUM(B8:B14)</f>
        <v>0</v>
      </c>
      <c r="C15" s="16">
        <f aca="true" t="shared" si="0" ref="C15:J15">SUM(C8:C14)</f>
        <v>0</v>
      </c>
      <c r="D15" s="16">
        <f t="shared" si="0"/>
        <v>0</v>
      </c>
      <c r="E15" s="16">
        <f>SUM(E8:E14)</f>
        <v>0</v>
      </c>
      <c r="F15" s="16">
        <f>SUM(F8:F14)</f>
        <v>0</v>
      </c>
      <c r="G15" s="16">
        <f>SUM(G8:G14)</f>
        <v>0</v>
      </c>
      <c r="H15" s="16">
        <f t="shared" si="0"/>
        <v>0</v>
      </c>
      <c r="I15" s="16">
        <f t="shared" si="0"/>
        <v>0</v>
      </c>
      <c r="J15" s="16">
        <f t="shared" si="0"/>
        <v>0</v>
      </c>
      <c r="K15" s="8">
        <f>SUM(B8:B13)</f>
        <v>0</v>
      </c>
    </row>
    <row r="16" spans="11:12" ht="15.75">
      <c r="K16" s="9" t="e">
        <f>ROUND(K15/B15,3)</f>
        <v>#DIV/0!</v>
      </c>
      <c r="L16" s="17"/>
    </row>
    <row r="17" spans="1:10" ht="48.75" customHeight="1">
      <c r="A17" s="34" t="s">
        <v>32</v>
      </c>
      <c r="B17" s="34"/>
      <c r="C17" s="34"/>
      <c r="D17" s="28"/>
      <c r="E17" s="29"/>
      <c r="F17" s="29"/>
      <c r="G17" s="29"/>
      <c r="H17" s="29"/>
      <c r="I17" s="29"/>
      <c r="J17" s="30"/>
    </row>
    <row r="18" spans="1:11" ht="33.75" customHeight="1">
      <c r="A18" s="34" t="s">
        <v>33</v>
      </c>
      <c r="B18" s="34"/>
      <c r="C18" s="34"/>
      <c r="D18" s="28"/>
      <c r="E18" s="29"/>
      <c r="F18" s="29"/>
      <c r="G18" s="29"/>
      <c r="H18" s="29"/>
      <c r="I18" s="29"/>
      <c r="J18" s="30"/>
      <c r="K18" s="8" t="e">
        <f>LEN(D17)-LEN(SUBSTITUTE(MID(D17,2,LEN(D17)-2),";",""))-1</f>
        <v>#VALUE!</v>
      </c>
    </row>
    <row r="19" spans="1:11" ht="45" customHeight="1">
      <c r="A19" s="34" t="s">
        <v>34</v>
      </c>
      <c r="B19" s="34"/>
      <c r="C19" s="34"/>
      <c r="D19" s="28"/>
      <c r="E19" s="29"/>
      <c r="F19" s="29"/>
      <c r="G19" s="29"/>
      <c r="H19" s="29"/>
      <c r="I19" s="29"/>
      <c r="J19" s="30"/>
      <c r="K19" s="8" t="e">
        <f>LEN(D18)-LEN(SUBSTITUTE(MID(D18,2,LEN(D18)-2),";",""))-1</f>
        <v>#VALUE!</v>
      </c>
    </row>
    <row r="20" ht="45" customHeight="1">
      <c r="K20" s="8" t="e">
        <f>LEN(D19)-LEN(SUBSTITUTE(MID(D19,2,LEN(D19)-2),";",""))-1</f>
        <v>#VALUE!</v>
      </c>
    </row>
  </sheetData>
  <sheetProtection password="E8F0" sheet="1" objects="1" scenarios="1"/>
  <mergeCells count="21">
    <mergeCell ref="N3:N4"/>
    <mergeCell ref="B6:D6"/>
    <mergeCell ref="H6:J6"/>
    <mergeCell ref="E6:G6"/>
    <mergeCell ref="A3:C3"/>
    <mergeCell ref="M3:M4"/>
    <mergeCell ref="L3:L4"/>
    <mergeCell ref="A4:C4"/>
    <mergeCell ref="D17:J17"/>
    <mergeCell ref="D1:J1"/>
    <mergeCell ref="D3:J3"/>
    <mergeCell ref="D2:J2"/>
    <mergeCell ref="D18:J18"/>
    <mergeCell ref="D19:J19"/>
    <mergeCell ref="A1:C1"/>
    <mergeCell ref="A2:C2"/>
    <mergeCell ref="A6:A7"/>
    <mergeCell ref="A18:C18"/>
    <mergeCell ref="A19:C19"/>
    <mergeCell ref="D4:J4"/>
    <mergeCell ref="A17:C17"/>
  </mergeCells>
  <conditionalFormatting sqref="A5">
    <cfRule type="containsText" priority="16" dxfId="52" operator="containsText" text="Форма заполнена полностью">
      <formula>NOT(ISERROR(SEARCH("Форма заполнена полностью",A5)))</formula>
    </cfRule>
  </conditionalFormatting>
  <conditionalFormatting sqref="M1:M4">
    <cfRule type="containsText" priority="14" dxfId="53" operator="containsText" text="OK">
      <formula>NOT(ISERROR(SEARCH("OK",M1)))</formula>
    </cfRule>
    <cfRule type="containsText" priority="15" dxfId="54" operator="containsText" text="!">
      <formula>NOT(ISERROR(SEARCH("!",M1)))</formula>
    </cfRule>
  </conditionalFormatting>
  <conditionalFormatting sqref="M1:M4 M7:M65536">
    <cfRule type="containsText" priority="13" dxfId="55" operator="containsText" text="форма">
      <formula>NOT(ISERROR(SEARCH("форма",M1)))</formula>
    </cfRule>
  </conditionalFormatting>
  <conditionalFormatting sqref="D4">
    <cfRule type="iconSet" priority="12" dxfId="56">
      <iconSet iconSet="3Arrows">
        <cfvo type="percent" val="0"/>
        <cfvo type="percent" val="33"/>
        <cfvo type="percent" val="67"/>
      </iconSet>
    </cfRule>
  </conditionalFormatting>
  <conditionalFormatting sqref="M5">
    <cfRule type="containsText" priority="10" dxfId="53" operator="containsText" text="OK">
      <formula>NOT(ISERROR(SEARCH("OK",M5)))</formula>
    </cfRule>
    <cfRule type="containsText" priority="11" dxfId="54" operator="containsText" text="!">
      <formula>NOT(ISERROR(SEARCH("!",M5)))</formula>
    </cfRule>
  </conditionalFormatting>
  <conditionalFormatting sqref="M5">
    <cfRule type="containsText" priority="9" dxfId="55" operator="containsText" text="форма">
      <formula>NOT(ISERROR(SEARCH("форма",M5)))</formula>
    </cfRule>
  </conditionalFormatting>
  <conditionalFormatting sqref="M6">
    <cfRule type="cellIs" priority="1" dxfId="53" operator="between">
      <formula>1</formula>
      <formula>3</formula>
    </cfRule>
    <cfRule type="containsText" priority="7" dxfId="53" operator="containsText" text="OK">
      <formula>NOT(ISERROR(SEARCH("OK",M6)))</formula>
    </cfRule>
    <cfRule type="containsText" priority="8" dxfId="54" operator="containsText" text="!">
      <formula>NOT(ISERROR(SEARCH("!",M6)))</formula>
    </cfRule>
  </conditionalFormatting>
  <conditionalFormatting sqref="M6">
    <cfRule type="containsText" priority="6" dxfId="55" operator="containsText" text="форма">
      <formula>NOT(ISERROR(SEARCH("форма",M6)))</formula>
    </cfRule>
  </conditionalFormatting>
  <conditionalFormatting sqref="D1:D3">
    <cfRule type="iconSet" priority="22" dxfId="56">
      <iconSet iconSet="3Arrows">
        <cfvo type="percent" val="0"/>
        <cfvo type="percent" val="33"/>
        <cfvo type="percent" val="67"/>
      </iconSet>
    </cfRule>
  </conditionalFormatting>
  <conditionalFormatting sqref="N2:N3 N5:N6">
    <cfRule type="containsText" priority="4" dxfId="53" operator="containsText" text="OK">
      <formula>NOT(ISERROR(SEARCH("OK",N2)))</formula>
    </cfRule>
    <cfRule type="containsText" priority="5" dxfId="54" operator="containsText" text="!">
      <formula>NOT(ISERROR(SEARCH("!",N2)))</formula>
    </cfRule>
  </conditionalFormatting>
  <conditionalFormatting sqref="N2:N3 N5:N6">
    <cfRule type="containsText" priority="3" dxfId="55" operator="containsText" text="форма">
      <formula>NOT(ISERROR(SEARCH("форма",N2)))</formula>
    </cfRule>
  </conditionalFormatting>
  <conditionalFormatting sqref="N1">
    <cfRule type="containsText" priority="2" dxfId="55" operator="containsText" text="форма">
      <formula>NOT(ISERROR(SEARCH("форма",N1)))</formula>
    </cfRule>
  </conditionalFormatting>
  <dataValidations count="1">
    <dataValidation type="whole" allowBlank="1" showInputMessage="1" showErrorMessage="1" sqref="B8:J14">
      <formula1>0</formula1>
      <formula2>100000</formula2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D4" sqref="D4:J4"/>
    </sheetView>
  </sheetViews>
  <sheetFormatPr defaultColWidth="11.00390625" defaultRowHeight="15.75"/>
  <cols>
    <col min="1" max="1" width="32.375" style="7" bestFit="1" customWidth="1"/>
    <col min="2" max="10" width="8.625" style="7" customWidth="1"/>
    <col min="11" max="11" width="4.125" style="27" customWidth="1"/>
    <col min="12" max="12" width="28.125" style="7" customWidth="1"/>
    <col min="13" max="13" width="52.125" style="11" bestFit="1" customWidth="1"/>
    <col min="14" max="16384" width="10.875" style="7" customWidth="1"/>
  </cols>
  <sheetData>
    <row r="1" spans="1:13" ht="15.75" customHeight="1">
      <c r="A1" s="31" t="s">
        <v>14</v>
      </c>
      <c r="B1" s="31"/>
      <c r="C1" s="31"/>
      <c r="D1" s="28"/>
      <c r="E1" s="29"/>
      <c r="F1" s="29"/>
      <c r="G1" s="29"/>
      <c r="H1" s="29"/>
      <c r="I1" s="29"/>
      <c r="J1" s="30"/>
      <c r="L1" s="10" t="s">
        <v>63</v>
      </c>
      <c r="M1" s="6" t="str">
        <f>IF(A5="Форма заполнена полностью",IF((H15+E15)/B15&gt;0.25,ROUND((H15+E15)/B15,3)&amp;" - Должно быть не более 25% призеров и победителей!",(H15+E15)/B15&amp;" - OK"),"форма не заполнена")</f>
        <v>форма не заполнена</v>
      </c>
    </row>
    <row r="2" spans="1:13" ht="15.75">
      <c r="A2" s="31" t="s">
        <v>67</v>
      </c>
      <c r="B2" s="31"/>
      <c r="C2" s="31"/>
      <c r="D2" s="28"/>
      <c r="E2" s="29"/>
      <c r="F2" s="29"/>
      <c r="G2" s="29"/>
      <c r="H2" s="29"/>
      <c r="I2" s="29"/>
      <c r="J2" s="30"/>
      <c r="L2" s="10" t="s">
        <v>62</v>
      </c>
      <c r="M2" s="6" t="str">
        <f>IF(A5="Форма заполнена полностью",IF(E15/B15&gt;0.08,ROUND(E15/B15,3)&amp;" - Должно быть не более 8% победителей!",E15/B15&amp;" - OK"),"форма не заполнена")</f>
        <v>форма не заполнена</v>
      </c>
    </row>
    <row r="3" spans="1:13" ht="33.75">
      <c r="A3" s="44" t="s">
        <v>15</v>
      </c>
      <c r="B3" s="44"/>
      <c r="C3" s="44"/>
      <c r="D3" s="45" t="s">
        <v>73</v>
      </c>
      <c r="E3" s="45"/>
      <c r="F3" s="45"/>
      <c r="G3" s="45"/>
      <c r="H3" s="45"/>
      <c r="I3" s="45"/>
      <c r="J3" s="45"/>
      <c r="L3" s="21" t="s">
        <v>69</v>
      </c>
      <c r="M3" s="26" t="str">
        <f>IF('preliminary-20-21'!A5="Форма заполнена полностью",'preliminary-20-21'!M6,"форма отборочного этапа не заполнена")</f>
        <v>форма отборочного этапа не заполнена</v>
      </c>
    </row>
    <row r="4" spans="1:10" ht="15.75">
      <c r="A4" s="31" t="s">
        <v>30</v>
      </c>
      <c r="B4" s="31"/>
      <c r="C4" s="31"/>
      <c r="D4" s="46" t="s">
        <v>41</v>
      </c>
      <c r="E4" s="46"/>
      <c r="F4" s="46"/>
      <c r="G4" s="46"/>
      <c r="H4" s="46"/>
      <c r="I4" s="46"/>
      <c r="J4" s="46"/>
    </row>
    <row r="5" ht="21.75" thickBot="1">
      <c r="A5" s="3" t="str">
        <f>IF(COUNTBLANK(D1:J2)+COUNTBLANK(B8:J14)+COUNTBLANK(D17:J18)+COUNTBLANK(D20:J22)=42,"Форма заполнена полностью","Заполнены не все ячейки!")</f>
        <v>Заполнены не все ячейки!</v>
      </c>
    </row>
    <row r="6" spans="1:10" ht="15.75">
      <c r="A6" s="32" t="s">
        <v>0</v>
      </c>
      <c r="B6" s="41" t="s">
        <v>1</v>
      </c>
      <c r="C6" s="42"/>
      <c r="D6" s="43"/>
      <c r="E6" s="41" t="s">
        <v>3</v>
      </c>
      <c r="F6" s="42"/>
      <c r="G6" s="43"/>
      <c r="H6" s="41" t="s">
        <v>2</v>
      </c>
      <c r="I6" s="42"/>
      <c r="J6" s="43"/>
    </row>
    <row r="7" spans="1:10" ht="75" customHeight="1" thickBot="1">
      <c r="A7" s="33"/>
      <c r="B7" s="13" t="s">
        <v>4</v>
      </c>
      <c r="C7" s="13" t="s">
        <v>59</v>
      </c>
      <c r="D7" s="13" t="s">
        <v>5</v>
      </c>
      <c r="E7" s="13" t="s">
        <v>4</v>
      </c>
      <c r="F7" s="13" t="s">
        <v>59</v>
      </c>
      <c r="G7" s="13" t="s">
        <v>5</v>
      </c>
      <c r="H7" s="13" t="s">
        <v>4</v>
      </c>
      <c r="I7" s="13" t="s">
        <v>59</v>
      </c>
      <c r="J7" s="13" t="s">
        <v>5</v>
      </c>
    </row>
    <row r="8" spans="1:10" ht="16.5" thickBot="1">
      <c r="A8" s="14" t="s">
        <v>13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ht="16.5" thickBot="1">
      <c r="A9" s="14" t="s">
        <v>12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6.5" thickBot="1">
      <c r="A10" s="14" t="s">
        <v>11</v>
      </c>
      <c r="B10" s="18"/>
      <c r="C10" s="18"/>
      <c r="D10" s="18"/>
      <c r="E10" s="18"/>
      <c r="F10" s="18"/>
      <c r="G10" s="18"/>
      <c r="H10" s="18"/>
      <c r="I10" s="18"/>
      <c r="J10" s="18"/>
    </row>
    <row r="11" spans="1:10" ht="16.5" thickBot="1">
      <c r="A11" s="14" t="s">
        <v>10</v>
      </c>
      <c r="B11" s="18"/>
      <c r="C11" s="18"/>
      <c r="D11" s="18"/>
      <c r="E11" s="18"/>
      <c r="F11" s="18"/>
      <c r="G11" s="18"/>
      <c r="H11" s="18"/>
      <c r="I11" s="18"/>
      <c r="J11" s="18"/>
    </row>
    <row r="12" spans="1:10" ht="16.5" thickBot="1">
      <c r="A12" s="14" t="s">
        <v>9</v>
      </c>
      <c r="B12" s="18"/>
      <c r="C12" s="18"/>
      <c r="D12" s="18"/>
      <c r="E12" s="18"/>
      <c r="F12" s="18"/>
      <c r="G12" s="18"/>
      <c r="H12" s="18"/>
      <c r="I12" s="18"/>
      <c r="J12" s="18"/>
    </row>
    <row r="13" spans="1:10" ht="16.5" thickBot="1">
      <c r="A13" s="14" t="s">
        <v>6</v>
      </c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6.5" thickBot="1">
      <c r="A14" s="14" t="s">
        <v>7</v>
      </c>
      <c r="B14" s="18"/>
      <c r="C14" s="18"/>
      <c r="D14" s="18"/>
      <c r="E14" s="18"/>
      <c r="F14" s="18"/>
      <c r="G14" s="18"/>
      <c r="H14" s="18"/>
      <c r="I14" s="18"/>
      <c r="J14" s="18"/>
    </row>
    <row r="15" spans="1:10" ht="16.5" thickBot="1">
      <c r="A15" s="15" t="s">
        <v>8</v>
      </c>
      <c r="B15" s="16">
        <f>SUM(B8:B14)</f>
        <v>0</v>
      </c>
      <c r="C15" s="16">
        <f aca="true" t="shared" si="0" ref="C15:J15">SUM(C8:C14)</f>
        <v>0</v>
      </c>
      <c r="D15" s="16">
        <f t="shared" si="0"/>
        <v>0</v>
      </c>
      <c r="E15" s="16">
        <f>SUM(E8:E14)</f>
        <v>0</v>
      </c>
      <c r="F15" s="16">
        <f>SUM(F8:F14)</f>
        <v>0</v>
      </c>
      <c r="G15" s="16">
        <f>SUM(G8:G14)</f>
        <v>0</v>
      </c>
      <c r="H15" s="16">
        <f t="shared" si="0"/>
        <v>0</v>
      </c>
      <c r="I15" s="16">
        <f t="shared" si="0"/>
        <v>0</v>
      </c>
      <c r="J15" s="16">
        <f t="shared" si="0"/>
        <v>0</v>
      </c>
    </row>
    <row r="17" spans="1:10" ht="15.75">
      <c r="A17" s="48" t="s">
        <v>65</v>
      </c>
      <c r="B17" s="48"/>
      <c r="C17" s="48"/>
      <c r="D17" s="47"/>
      <c r="E17" s="47"/>
      <c r="F17" s="47"/>
      <c r="G17" s="47"/>
      <c r="H17" s="47"/>
      <c r="I17" s="47"/>
      <c r="J17" s="47"/>
    </row>
    <row r="18" spans="1:10" ht="15" customHeight="1">
      <c r="A18" s="48" t="s">
        <v>31</v>
      </c>
      <c r="B18" s="48"/>
      <c r="C18" s="48"/>
      <c r="D18" s="47"/>
      <c r="E18" s="47"/>
      <c r="F18" s="47"/>
      <c r="G18" s="47"/>
      <c r="H18" s="47"/>
      <c r="I18" s="47"/>
      <c r="J18" s="47"/>
    </row>
    <row r="19" spans="4:10" ht="15.75">
      <c r="D19" s="19"/>
      <c r="E19" s="19"/>
      <c r="F19" s="19"/>
      <c r="G19" s="19"/>
      <c r="H19" s="19"/>
      <c r="I19" s="19"/>
      <c r="J19" s="19"/>
    </row>
    <row r="20" spans="1:10" ht="48" customHeight="1">
      <c r="A20" s="34" t="s">
        <v>32</v>
      </c>
      <c r="B20" s="34"/>
      <c r="C20" s="34"/>
      <c r="D20" s="28"/>
      <c r="E20" s="29"/>
      <c r="F20" s="29"/>
      <c r="G20" s="29"/>
      <c r="H20" s="29"/>
      <c r="I20" s="29"/>
      <c r="J20" s="30"/>
    </row>
    <row r="21" spans="1:10" ht="39" customHeight="1">
      <c r="A21" s="34" t="s">
        <v>33</v>
      </c>
      <c r="B21" s="34"/>
      <c r="C21" s="34"/>
      <c r="D21" s="28"/>
      <c r="E21" s="29"/>
      <c r="F21" s="29"/>
      <c r="G21" s="29"/>
      <c r="H21" s="29"/>
      <c r="I21" s="29"/>
      <c r="J21" s="30"/>
    </row>
    <row r="22" spans="1:10" ht="51" customHeight="1">
      <c r="A22" s="34" t="s">
        <v>34</v>
      </c>
      <c r="B22" s="34"/>
      <c r="C22" s="34"/>
      <c r="D22" s="28"/>
      <c r="E22" s="29"/>
      <c r="F22" s="29"/>
      <c r="G22" s="29"/>
      <c r="H22" s="29"/>
      <c r="I22" s="29"/>
      <c r="J22" s="30"/>
    </row>
    <row r="23" ht="45" customHeight="1"/>
  </sheetData>
  <sheetProtection password="E8F0" sheet="1" objects="1" scenarios="1"/>
  <mergeCells count="22">
    <mergeCell ref="D22:J22"/>
    <mergeCell ref="A21:C21"/>
    <mergeCell ref="A22:C22"/>
    <mergeCell ref="A17:C17"/>
    <mergeCell ref="A18:C18"/>
    <mergeCell ref="A20:C20"/>
    <mergeCell ref="D20:J20"/>
    <mergeCell ref="D17:J17"/>
    <mergeCell ref="D4:J4"/>
    <mergeCell ref="A4:C4"/>
    <mergeCell ref="D21:J21"/>
    <mergeCell ref="A6:A7"/>
    <mergeCell ref="B6:D6"/>
    <mergeCell ref="H6:J6"/>
    <mergeCell ref="E6:G6"/>
    <mergeCell ref="D18:J18"/>
    <mergeCell ref="A1:C1"/>
    <mergeCell ref="A2:C2"/>
    <mergeCell ref="A3:C3"/>
    <mergeCell ref="D1:J1"/>
    <mergeCell ref="D2:J2"/>
    <mergeCell ref="D3:J3"/>
  </mergeCells>
  <conditionalFormatting sqref="D3">
    <cfRule type="iconSet" priority="14" dxfId="56">
      <iconSet iconSet="3Arrows">
        <cfvo type="percent" val="0"/>
        <cfvo type="percent" val="33"/>
        <cfvo type="percent" val="67"/>
      </iconSet>
    </cfRule>
  </conditionalFormatting>
  <conditionalFormatting sqref="A5">
    <cfRule type="containsText" priority="13" dxfId="52" operator="containsText" text="Форма заполнена полностью">
      <formula>NOT(ISERROR(SEARCH("Форма заполнена полностью",A5)))</formula>
    </cfRule>
  </conditionalFormatting>
  <conditionalFormatting sqref="M1:M2">
    <cfRule type="containsText" priority="8" dxfId="53" operator="containsText" text="OK">
      <formula>NOT(ISERROR(SEARCH("OK",M1)))</formula>
    </cfRule>
    <cfRule type="containsText" priority="9" dxfId="54" operator="containsText" text="!">
      <formula>NOT(ISERROR(SEARCH("!",M1)))</formula>
    </cfRule>
  </conditionalFormatting>
  <conditionalFormatting sqref="M1:M2">
    <cfRule type="containsText" priority="7" dxfId="55" operator="containsText" text="форма">
      <formula>NOT(ISERROR(SEARCH("форма",M1)))</formula>
    </cfRule>
  </conditionalFormatting>
  <conditionalFormatting sqref="M3">
    <cfRule type="cellIs" priority="2" dxfId="53" operator="between">
      <formula>1</formula>
      <formula>3</formula>
    </cfRule>
    <cfRule type="containsText" priority="4" dxfId="53" operator="containsText" text="OK">
      <formula>NOT(ISERROR(SEARCH("OK",M3)))</formula>
    </cfRule>
    <cfRule type="containsText" priority="5" dxfId="54" operator="containsText" text="!">
      <formula>NOT(ISERROR(SEARCH("!",M3)))</formula>
    </cfRule>
  </conditionalFormatting>
  <conditionalFormatting sqref="M3">
    <cfRule type="containsText" priority="3" dxfId="55" operator="containsText" text="форма">
      <formula>NOT(ISERROR(SEARCH("форма",M3)))</formula>
    </cfRule>
  </conditionalFormatting>
  <conditionalFormatting sqref="D1:D2">
    <cfRule type="iconSet" priority="1" dxfId="56">
      <iconSet iconSet="3Arrows">
        <cfvo type="percent" val="0"/>
        <cfvo type="percent" val="33"/>
        <cfvo type="percent" val="67"/>
      </iconSet>
    </cfRule>
  </conditionalFormatting>
  <dataValidations count="1">
    <dataValidation type="whole" allowBlank="1" showInputMessage="1" showErrorMessage="1" sqref="B8:J14">
      <formula1>0</formula1>
      <formula2>100000</formula2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D4" sqref="D4:J4"/>
    </sheetView>
  </sheetViews>
  <sheetFormatPr defaultColWidth="11.00390625" defaultRowHeight="15.75"/>
  <cols>
    <col min="1" max="1" width="32.375" style="7" bestFit="1" customWidth="1"/>
    <col min="2" max="6" width="8.625" style="7" customWidth="1"/>
    <col min="7" max="7" width="11.375" style="7" customWidth="1"/>
    <col min="8" max="10" width="8.625" style="7" customWidth="1"/>
    <col min="11" max="11" width="7.375" style="8" bestFit="1" customWidth="1"/>
    <col min="12" max="12" width="23.375" style="7" customWidth="1"/>
    <col min="13" max="13" width="52.125" style="11" bestFit="1" customWidth="1"/>
    <col min="14" max="14" width="40.875" style="8" customWidth="1"/>
    <col min="15" max="16384" width="10.875" style="7" customWidth="1"/>
  </cols>
  <sheetData>
    <row r="1" spans="1:14" ht="15.75">
      <c r="A1" s="31" t="s">
        <v>14</v>
      </c>
      <c r="B1" s="31"/>
      <c r="C1" s="31"/>
      <c r="D1" s="28"/>
      <c r="E1" s="29"/>
      <c r="F1" s="29"/>
      <c r="G1" s="29"/>
      <c r="H1" s="29"/>
      <c r="I1" s="29"/>
      <c r="J1" s="30"/>
      <c r="L1" s="10" t="s">
        <v>63</v>
      </c>
      <c r="M1" s="6" t="str">
        <f>IF(A5="Форма заполнена полностью",IF((H15+E15)/B15&gt;0.45,ROUND((H15+E15)/B15,3)&amp;" - Должно быть не более 45% призеров и победителей!",(H15+E15)/B15&amp;" - OK"),"форма не заполнена")</f>
        <v>форма не заполнена</v>
      </c>
      <c r="N1" s="22"/>
    </row>
    <row r="2" spans="1:14" ht="15.75">
      <c r="A2" s="31" t="s">
        <v>67</v>
      </c>
      <c r="B2" s="31"/>
      <c r="C2" s="31"/>
      <c r="D2" s="28"/>
      <c r="E2" s="29"/>
      <c r="F2" s="29"/>
      <c r="G2" s="29"/>
      <c r="H2" s="29"/>
      <c r="I2" s="29"/>
      <c r="J2" s="30"/>
      <c r="L2" s="10" t="s">
        <v>1</v>
      </c>
      <c r="M2" s="6" t="str">
        <f>IF(A5="Форма заполнена полностью",IF(B15&lt;200,B15&amp;" - Должно быть не менее 200 человек!",B15&amp;" - OK"),"форма не заполнена")</f>
        <v>форма не заполнена</v>
      </c>
      <c r="N2" s="23">
        <f>IF(A5="Форма заполнена полностью",IF(K18&gt;24,1,IF(K18&gt;11,2,IF(K18&gt;5,3,"Проверьте соответствие критериям"))),"")</f>
      </c>
    </row>
    <row r="3" spans="1:14" ht="15" customHeight="1">
      <c r="A3" s="31" t="s">
        <v>15</v>
      </c>
      <c r="B3" s="31"/>
      <c r="C3" s="31"/>
      <c r="D3" s="35" t="s">
        <v>70</v>
      </c>
      <c r="E3" s="36"/>
      <c r="F3" s="36"/>
      <c r="G3" s="36"/>
      <c r="H3" s="36"/>
      <c r="I3" s="36"/>
      <c r="J3" s="37"/>
      <c r="L3" s="39" t="s">
        <v>66</v>
      </c>
      <c r="M3" s="38" t="str">
        <f>IF(A5="Форма заполнена полностью",IF(K16&lt;0.15,K16&amp;" - Проверьте соответствие критериям!",K16&amp;" - OK"),"форма не заполнена")</f>
        <v>форма не заполнена</v>
      </c>
      <c r="N3" s="40">
        <f>IF(A5="Форма заполнена полностью",IF(K16&lt;0.15,"",IF(K16&lt;0.25,3,IF(K16&lt;0.3,2,1))),"")</f>
      </c>
    </row>
    <row r="4" spans="1:14" ht="15.75">
      <c r="A4" s="31" t="s">
        <v>30</v>
      </c>
      <c r="B4" s="31"/>
      <c r="C4" s="31"/>
      <c r="D4" s="35" t="s">
        <v>40</v>
      </c>
      <c r="E4" s="36"/>
      <c r="F4" s="36"/>
      <c r="G4" s="36"/>
      <c r="H4" s="36"/>
      <c r="I4" s="36"/>
      <c r="J4" s="37"/>
      <c r="L4" s="39"/>
      <c r="M4" s="38"/>
      <c r="N4" s="40"/>
    </row>
    <row r="5" spans="1:14" ht="21.75" thickBot="1">
      <c r="A5" s="3" t="str">
        <f>IF(COUNTBLANK(D1:J2)+COUNTBLANK(B8:J14)+COUNTBLANK(D17:J19)=30,"Форма заполнена полностью","Заполнены не все ячейки!")</f>
        <v>Заполнены не все ячейки!</v>
      </c>
      <c r="C5" s="12"/>
      <c r="L5" s="10" t="s">
        <v>64</v>
      </c>
      <c r="M5" s="25" t="str">
        <f>IF(A5="Форма заполнена полностью",IF(K18&gt;5,K18&amp;" - OK",K18&amp;" - Проверьте соответствие критериям!"),"форма не заполнена")</f>
        <v>форма не заполнена</v>
      </c>
      <c r="N5" s="23">
        <f>IF(A5="Форма заполнена полностью",IF(K18&gt;24,1,IF(K18&gt;11,2,IF(K18&gt;5,3,""))),"")</f>
      </c>
    </row>
    <row r="6" spans="1:14" ht="51">
      <c r="A6" s="32" t="s">
        <v>0</v>
      </c>
      <c r="B6" s="41" t="s">
        <v>1</v>
      </c>
      <c r="C6" s="42"/>
      <c r="D6" s="43"/>
      <c r="E6" s="41" t="s">
        <v>3</v>
      </c>
      <c r="F6" s="42"/>
      <c r="G6" s="43"/>
      <c r="H6" s="41" t="s">
        <v>2</v>
      </c>
      <c r="I6" s="42"/>
      <c r="J6" s="43"/>
      <c r="K6" s="8">
        <f>COUNTBLANK(D1:J2)+COUNTBLANK(B8:J14)+COUNTBLANK(D17:J19)</f>
        <v>98</v>
      </c>
      <c r="L6" s="21" t="s">
        <v>69</v>
      </c>
      <c r="M6" s="25" t="str">
        <f>IF(A5="Форма заполнена полностью",IF(AND(K16&gt;0.15,K18&gt;5,B15&gt;199),MAX(N3:N5),"Проверьте соответствие количественным критериям!"),"форма не заполнена")</f>
        <v>форма не заполнена</v>
      </c>
      <c r="N6" s="23"/>
    </row>
    <row r="7" spans="1:10" ht="132.75" thickBot="1">
      <c r="A7" s="33"/>
      <c r="B7" s="13" t="s">
        <v>4</v>
      </c>
      <c r="C7" s="13" t="s">
        <v>59</v>
      </c>
      <c r="D7" s="13" t="s">
        <v>5</v>
      </c>
      <c r="E7" s="13" t="s">
        <v>4</v>
      </c>
      <c r="F7" s="13" t="s">
        <v>59</v>
      </c>
      <c r="G7" s="13" t="s">
        <v>5</v>
      </c>
      <c r="H7" s="13" t="s">
        <v>4</v>
      </c>
      <c r="I7" s="13" t="s">
        <v>59</v>
      </c>
      <c r="J7" s="13" t="s">
        <v>5</v>
      </c>
    </row>
    <row r="8" spans="1:10" ht="16.5" thickBot="1">
      <c r="A8" s="14" t="s">
        <v>13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ht="16.5" thickBot="1">
      <c r="A9" s="14" t="s">
        <v>12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6.5" thickBot="1">
      <c r="A10" s="14" t="s">
        <v>11</v>
      </c>
      <c r="B10" s="18"/>
      <c r="C10" s="18"/>
      <c r="D10" s="18"/>
      <c r="E10" s="18"/>
      <c r="F10" s="18"/>
      <c r="G10" s="18"/>
      <c r="H10" s="18"/>
      <c r="I10" s="18"/>
      <c r="J10" s="18"/>
    </row>
    <row r="11" spans="1:10" ht="16.5" thickBot="1">
      <c r="A11" s="14" t="s">
        <v>10</v>
      </c>
      <c r="B11" s="18"/>
      <c r="C11" s="18"/>
      <c r="D11" s="18"/>
      <c r="E11" s="18"/>
      <c r="F11" s="18"/>
      <c r="G11" s="18"/>
      <c r="H11" s="18"/>
      <c r="I11" s="18"/>
      <c r="J11" s="18"/>
    </row>
    <row r="12" spans="1:10" ht="16.5" thickBot="1">
      <c r="A12" s="14" t="s">
        <v>9</v>
      </c>
      <c r="B12" s="18"/>
      <c r="C12" s="18"/>
      <c r="D12" s="18"/>
      <c r="E12" s="18"/>
      <c r="F12" s="18"/>
      <c r="G12" s="18"/>
      <c r="H12" s="18"/>
      <c r="I12" s="18"/>
      <c r="J12" s="18"/>
    </row>
    <row r="13" spans="1:12" ht="16.5" thickBot="1">
      <c r="A13" s="14" t="s">
        <v>6</v>
      </c>
      <c r="B13" s="18"/>
      <c r="C13" s="18"/>
      <c r="D13" s="18"/>
      <c r="E13" s="18"/>
      <c r="F13" s="18"/>
      <c r="G13" s="18"/>
      <c r="H13" s="18"/>
      <c r="I13" s="18"/>
      <c r="J13" s="18"/>
      <c r="L13" s="17"/>
    </row>
    <row r="14" spans="1:10" ht="16.5" thickBot="1">
      <c r="A14" s="14" t="s">
        <v>7</v>
      </c>
      <c r="B14" s="18"/>
      <c r="C14" s="18"/>
      <c r="D14" s="18"/>
      <c r="E14" s="18"/>
      <c r="F14" s="18"/>
      <c r="G14" s="18"/>
      <c r="H14" s="18"/>
      <c r="I14" s="18"/>
      <c r="J14" s="18"/>
    </row>
    <row r="15" spans="1:11" ht="16.5" thickBot="1">
      <c r="A15" s="15" t="s">
        <v>8</v>
      </c>
      <c r="B15" s="16">
        <f>SUM(B8:B14)</f>
        <v>0</v>
      </c>
      <c r="C15" s="16">
        <f aca="true" t="shared" si="0" ref="C15:J15">SUM(C8:C14)</f>
        <v>0</v>
      </c>
      <c r="D15" s="16">
        <f t="shared" si="0"/>
        <v>0</v>
      </c>
      <c r="E15" s="16">
        <f>SUM(E8:E14)</f>
        <v>0</v>
      </c>
      <c r="F15" s="16">
        <f>SUM(F8:F14)</f>
        <v>0</v>
      </c>
      <c r="G15" s="16">
        <f>SUM(G8:G14)</f>
        <v>0</v>
      </c>
      <c r="H15" s="16">
        <f t="shared" si="0"/>
        <v>0</v>
      </c>
      <c r="I15" s="16">
        <f t="shared" si="0"/>
        <v>0</v>
      </c>
      <c r="J15" s="16">
        <f t="shared" si="0"/>
        <v>0</v>
      </c>
      <c r="K15" s="8">
        <f>SUM(B8:B13)</f>
        <v>0</v>
      </c>
    </row>
    <row r="16" ht="15.75">
      <c r="K16" s="9" t="e">
        <f>ROUND(K15/B15,3)</f>
        <v>#DIV/0!</v>
      </c>
    </row>
    <row r="17" spans="1:10" ht="48" customHeight="1">
      <c r="A17" s="34" t="s">
        <v>32</v>
      </c>
      <c r="B17" s="34"/>
      <c r="C17" s="34"/>
      <c r="D17" s="28"/>
      <c r="E17" s="29"/>
      <c r="F17" s="29"/>
      <c r="G17" s="29"/>
      <c r="H17" s="29"/>
      <c r="I17" s="29"/>
      <c r="J17" s="30"/>
    </row>
    <row r="18" spans="1:11" ht="33" customHeight="1">
      <c r="A18" s="34" t="s">
        <v>33</v>
      </c>
      <c r="B18" s="34"/>
      <c r="C18" s="34"/>
      <c r="D18" s="28"/>
      <c r="E18" s="29"/>
      <c r="F18" s="29"/>
      <c r="G18" s="29"/>
      <c r="H18" s="29"/>
      <c r="I18" s="29"/>
      <c r="J18" s="30"/>
      <c r="K18" s="8" t="e">
        <f>LEN(D17)-LEN(SUBSTITUTE(MID(D17,2,LEN(D17)-2),";",""))-1</f>
        <v>#VALUE!</v>
      </c>
    </row>
    <row r="19" spans="1:11" ht="46.5" customHeight="1">
      <c r="A19" s="34" t="s">
        <v>34</v>
      </c>
      <c r="B19" s="34"/>
      <c r="C19" s="34"/>
      <c r="D19" s="28"/>
      <c r="E19" s="29"/>
      <c r="F19" s="29"/>
      <c r="G19" s="29"/>
      <c r="H19" s="29"/>
      <c r="I19" s="29"/>
      <c r="J19" s="30"/>
      <c r="K19" s="8" t="e">
        <f>LEN(D18)-LEN(SUBSTITUTE(MID(D18,2,LEN(D18)-2),";",""))-1</f>
        <v>#VALUE!</v>
      </c>
    </row>
    <row r="20" ht="45" customHeight="1">
      <c r="K20" s="8" t="e">
        <f>LEN(D19)-LEN(SUBSTITUTE(MID(D19,2,LEN(D19)-2),";",""))-1</f>
        <v>#VALUE!</v>
      </c>
    </row>
  </sheetData>
  <sheetProtection password="E8F0" sheet="1" objects="1" scenarios="1"/>
  <mergeCells count="21">
    <mergeCell ref="A1:C1"/>
    <mergeCell ref="D1:J1"/>
    <mergeCell ref="A2:C2"/>
    <mergeCell ref="D2:J2"/>
    <mergeCell ref="A3:C3"/>
    <mergeCell ref="D3:J3"/>
    <mergeCell ref="A4:C4"/>
    <mergeCell ref="N3:N4"/>
    <mergeCell ref="L3:L4"/>
    <mergeCell ref="M3:M4"/>
    <mergeCell ref="D4:J4"/>
    <mergeCell ref="A18:C18"/>
    <mergeCell ref="D18:J18"/>
    <mergeCell ref="A19:C19"/>
    <mergeCell ref="D19:J19"/>
    <mergeCell ref="A6:A7"/>
    <mergeCell ref="B6:D6"/>
    <mergeCell ref="E6:G6"/>
    <mergeCell ref="A17:C17"/>
    <mergeCell ref="D17:J17"/>
    <mergeCell ref="H6:J6"/>
  </mergeCells>
  <conditionalFormatting sqref="A5">
    <cfRule type="containsText" priority="23" dxfId="52" operator="containsText" text="Форма заполнена полностью">
      <formula>NOT(ISERROR(SEARCH("Форма заполнена полностью",A5)))</formula>
    </cfRule>
  </conditionalFormatting>
  <conditionalFormatting sqref="M1">
    <cfRule type="containsText" priority="21" dxfId="53" operator="containsText" text="OK">
      <formula>NOT(ISERROR(SEARCH("OK",M1)))</formula>
    </cfRule>
    <cfRule type="containsText" priority="22" dxfId="54" operator="containsText" text="!">
      <formula>NOT(ISERROR(SEARCH("!",M1)))</formula>
    </cfRule>
  </conditionalFormatting>
  <conditionalFormatting sqref="M1 M7:M65533">
    <cfRule type="containsText" priority="20" dxfId="55" operator="containsText" text="форма">
      <formula>NOT(ISERROR(SEARCH("форма",M1)))</formula>
    </cfRule>
  </conditionalFormatting>
  <conditionalFormatting sqref="D4">
    <cfRule type="iconSet" priority="19" dxfId="56">
      <iconSet iconSet="3Arrows">
        <cfvo type="percent" val="0"/>
        <cfvo type="percent" val="33"/>
        <cfvo type="percent" val="67"/>
      </iconSet>
    </cfRule>
  </conditionalFormatting>
  <conditionalFormatting sqref="M2">
    <cfRule type="containsText" priority="17" dxfId="53" operator="containsText" text="OK">
      <formula>NOT(ISERROR(SEARCH("OK",M2)))</formula>
    </cfRule>
    <cfRule type="containsText" priority="18" dxfId="54" operator="containsText" text="!">
      <formula>NOT(ISERROR(SEARCH("!",M2)))</formula>
    </cfRule>
  </conditionalFormatting>
  <conditionalFormatting sqref="M2">
    <cfRule type="containsText" priority="16" dxfId="55" operator="containsText" text="форма">
      <formula>NOT(ISERROR(SEARCH("форма",M2)))</formula>
    </cfRule>
  </conditionalFormatting>
  <conditionalFormatting sqref="D3">
    <cfRule type="iconSet" priority="39" dxfId="56">
      <iconSet iconSet="3Arrows">
        <cfvo type="percent" val="0"/>
        <cfvo type="percent" val="33"/>
        <cfvo type="percent" val="67"/>
      </iconSet>
    </cfRule>
  </conditionalFormatting>
  <conditionalFormatting sqref="M3:M4">
    <cfRule type="containsText" priority="14" dxfId="53" operator="containsText" text="OK">
      <formula>NOT(ISERROR(SEARCH("OK",M3)))</formula>
    </cfRule>
    <cfRule type="containsText" priority="15" dxfId="54" operator="containsText" text="!">
      <formula>NOT(ISERROR(SEARCH("!",M3)))</formula>
    </cfRule>
  </conditionalFormatting>
  <conditionalFormatting sqref="M3:M4">
    <cfRule type="containsText" priority="13" dxfId="55" operator="containsText" text="форма">
      <formula>NOT(ISERROR(SEARCH("форма",M3)))</formula>
    </cfRule>
  </conditionalFormatting>
  <conditionalFormatting sqref="M5">
    <cfRule type="containsText" priority="11" dxfId="53" operator="containsText" text="OK">
      <formula>NOT(ISERROR(SEARCH("OK",M5)))</formula>
    </cfRule>
    <cfRule type="containsText" priority="12" dxfId="54" operator="containsText" text="!">
      <formula>NOT(ISERROR(SEARCH("!",M5)))</formula>
    </cfRule>
  </conditionalFormatting>
  <conditionalFormatting sqref="M5">
    <cfRule type="containsText" priority="10" dxfId="55" operator="containsText" text="форма">
      <formula>NOT(ISERROR(SEARCH("форма",M5)))</formula>
    </cfRule>
  </conditionalFormatting>
  <conditionalFormatting sqref="M6">
    <cfRule type="cellIs" priority="6" dxfId="53" operator="between">
      <formula>1</formula>
      <formula>3</formula>
    </cfRule>
    <cfRule type="containsText" priority="8" dxfId="53" operator="containsText" text="OK">
      <formula>NOT(ISERROR(SEARCH("OK",M6)))</formula>
    </cfRule>
    <cfRule type="containsText" priority="9" dxfId="54" operator="containsText" text="!">
      <formula>NOT(ISERROR(SEARCH("!",M6)))</formula>
    </cfRule>
  </conditionalFormatting>
  <conditionalFormatting sqref="M6">
    <cfRule type="containsText" priority="7" dxfId="55" operator="containsText" text="форма">
      <formula>NOT(ISERROR(SEARCH("форма",M6)))</formula>
    </cfRule>
  </conditionalFormatting>
  <conditionalFormatting sqref="D1:D2">
    <cfRule type="iconSet" priority="5" dxfId="56">
      <iconSet iconSet="3Arrows">
        <cfvo type="percent" val="0"/>
        <cfvo type="percent" val="33"/>
        <cfvo type="percent" val="67"/>
      </iconSet>
    </cfRule>
  </conditionalFormatting>
  <conditionalFormatting sqref="N2:N3 N5:N6">
    <cfRule type="containsText" priority="3" dxfId="53" operator="containsText" text="OK">
      <formula>NOT(ISERROR(SEARCH("OK",N2)))</formula>
    </cfRule>
    <cfRule type="containsText" priority="4" dxfId="54" operator="containsText" text="!">
      <formula>NOT(ISERROR(SEARCH("!",N2)))</formula>
    </cfRule>
  </conditionalFormatting>
  <conditionalFormatting sqref="N2:N3 N5:N6">
    <cfRule type="containsText" priority="2" dxfId="55" operator="containsText" text="форма">
      <formula>NOT(ISERROR(SEARCH("форма",N2)))</formula>
    </cfRule>
  </conditionalFormatting>
  <conditionalFormatting sqref="N1">
    <cfRule type="containsText" priority="1" dxfId="55" operator="containsText" text="форма">
      <formula>NOT(ISERROR(SEARCH("форма",N1)))</formula>
    </cfRule>
  </conditionalFormatting>
  <dataValidations count="1">
    <dataValidation type="whole" allowBlank="1" showInputMessage="1" showErrorMessage="1" sqref="B8:J14">
      <formula1>0</formula1>
      <formula2>100000</formula2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D4" sqref="D4:J4"/>
    </sheetView>
  </sheetViews>
  <sheetFormatPr defaultColWidth="11.00390625" defaultRowHeight="15.75"/>
  <cols>
    <col min="1" max="1" width="32.375" style="7" bestFit="1" customWidth="1"/>
    <col min="2" max="10" width="8.625" style="7" customWidth="1"/>
    <col min="11" max="11" width="4.125" style="7" customWidth="1"/>
    <col min="12" max="12" width="21.875" style="7" customWidth="1"/>
    <col min="13" max="13" width="52.125" style="11" bestFit="1" customWidth="1"/>
    <col min="14" max="16384" width="10.875" style="7" customWidth="1"/>
  </cols>
  <sheetData>
    <row r="1" spans="1:13" ht="15.75" customHeight="1">
      <c r="A1" s="31" t="s">
        <v>14</v>
      </c>
      <c r="B1" s="31"/>
      <c r="C1" s="31"/>
      <c r="D1" s="28"/>
      <c r="E1" s="29"/>
      <c r="F1" s="29"/>
      <c r="G1" s="29"/>
      <c r="H1" s="29"/>
      <c r="I1" s="29"/>
      <c r="J1" s="30"/>
      <c r="L1" s="10" t="s">
        <v>63</v>
      </c>
      <c r="M1" s="6" t="str">
        <f>IF(A5="Форма заполнена полностью",IF((H15+E15)/B15&gt;0.35,ROUND((H15+E15)/B15,3)&amp;" - Должно быть не более 35% призеров и победителей!",(H15+E15)/B15&amp;" - OK"),"форма не заполнена")</f>
        <v>форма не заполнена</v>
      </c>
    </row>
    <row r="2" spans="1:13" ht="15.75">
      <c r="A2" s="31" t="s">
        <v>67</v>
      </c>
      <c r="B2" s="31"/>
      <c r="C2" s="31"/>
      <c r="D2" s="28"/>
      <c r="E2" s="29"/>
      <c r="F2" s="29"/>
      <c r="G2" s="29"/>
      <c r="H2" s="29"/>
      <c r="I2" s="29"/>
      <c r="J2" s="30"/>
      <c r="L2" s="10" t="s">
        <v>62</v>
      </c>
      <c r="M2" s="6" t="str">
        <f>IF(A5="Форма заполнена полностью",IF(E15/B15&gt;0.1,ROUND(E15/B15,3)&amp;" - Должно быть не более 10% победителей!",E15/B15&amp;" - OK"),"форма не заполнена")</f>
        <v>форма не заполнена</v>
      </c>
    </row>
    <row r="3" spans="1:13" ht="51">
      <c r="A3" s="31" t="s">
        <v>15</v>
      </c>
      <c r="B3" s="31"/>
      <c r="C3" s="31"/>
      <c r="D3" s="46" t="s">
        <v>70</v>
      </c>
      <c r="E3" s="46"/>
      <c r="F3" s="46"/>
      <c r="G3" s="46"/>
      <c r="H3" s="46"/>
      <c r="I3" s="46"/>
      <c r="J3" s="46"/>
      <c r="L3" s="21" t="s">
        <v>69</v>
      </c>
      <c r="M3" s="26" t="str">
        <f>IF('preliminary-19-20'!A5="Форма заполнена полностью",'preliminary-19-20'!M6,"форма отборочного этапа не заполнена")</f>
        <v>форма отборочного этапа не заполнена</v>
      </c>
    </row>
    <row r="4" spans="1:10" ht="15.75">
      <c r="A4" s="31" t="s">
        <v>30</v>
      </c>
      <c r="B4" s="31"/>
      <c r="C4" s="31"/>
      <c r="D4" s="46" t="s">
        <v>41</v>
      </c>
      <c r="E4" s="46"/>
      <c r="F4" s="46"/>
      <c r="G4" s="46"/>
      <c r="H4" s="46"/>
      <c r="I4" s="46"/>
      <c r="J4" s="46"/>
    </row>
    <row r="5" ht="21.75" thickBot="1">
      <c r="A5" s="3" t="str">
        <f>IF(COUNTBLANK(D1:J2)+COUNTBLANK(B8:J14)+COUNTBLANK(D17:J18)+COUNTBLANK(D20:J22)=42,"Форма заполнена полностью","Заполнены не все ячейки!")</f>
        <v>Заполнены не все ячейки!</v>
      </c>
    </row>
    <row r="6" spans="1:10" ht="15.75">
      <c r="A6" s="32" t="s">
        <v>0</v>
      </c>
      <c r="B6" s="41" t="s">
        <v>1</v>
      </c>
      <c r="C6" s="42"/>
      <c r="D6" s="43"/>
      <c r="E6" s="41" t="s">
        <v>3</v>
      </c>
      <c r="F6" s="42"/>
      <c r="G6" s="43"/>
      <c r="H6" s="41" t="s">
        <v>2</v>
      </c>
      <c r="I6" s="42"/>
      <c r="J6" s="43"/>
    </row>
    <row r="7" spans="1:10" ht="99.75" thickBot="1">
      <c r="A7" s="33"/>
      <c r="B7" s="13" t="s">
        <v>4</v>
      </c>
      <c r="C7" s="13" t="s">
        <v>59</v>
      </c>
      <c r="D7" s="13" t="s">
        <v>5</v>
      </c>
      <c r="E7" s="13" t="s">
        <v>4</v>
      </c>
      <c r="F7" s="13" t="s">
        <v>59</v>
      </c>
      <c r="G7" s="13" t="s">
        <v>5</v>
      </c>
      <c r="H7" s="13" t="s">
        <v>4</v>
      </c>
      <c r="I7" s="13" t="s">
        <v>59</v>
      </c>
      <c r="J7" s="13" t="s">
        <v>5</v>
      </c>
    </row>
    <row r="8" spans="1:10" ht="16.5" thickBot="1">
      <c r="A8" s="14" t="s">
        <v>13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ht="16.5" thickBot="1">
      <c r="A9" s="14" t="s">
        <v>12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6.5" thickBot="1">
      <c r="A10" s="14" t="s">
        <v>11</v>
      </c>
      <c r="B10" s="18"/>
      <c r="C10" s="18"/>
      <c r="D10" s="18"/>
      <c r="E10" s="18"/>
      <c r="F10" s="18"/>
      <c r="G10" s="18"/>
      <c r="H10" s="18"/>
      <c r="I10" s="18"/>
      <c r="J10" s="18"/>
    </row>
    <row r="11" spans="1:10" ht="16.5" thickBot="1">
      <c r="A11" s="14" t="s">
        <v>10</v>
      </c>
      <c r="B11" s="18"/>
      <c r="C11" s="18"/>
      <c r="D11" s="18"/>
      <c r="E11" s="18"/>
      <c r="F11" s="18"/>
      <c r="G11" s="18"/>
      <c r="H11" s="18"/>
      <c r="I11" s="18"/>
      <c r="J11" s="18"/>
    </row>
    <row r="12" spans="1:10" ht="16.5" thickBot="1">
      <c r="A12" s="14" t="s">
        <v>9</v>
      </c>
      <c r="B12" s="18"/>
      <c r="C12" s="18"/>
      <c r="D12" s="18"/>
      <c r="E12" s="18"/>
      <c r="F12" s="18"/>
      <c r="G12" s="18"/>
      <c r="H12" s="18"/>
      <c r="I12" s="18"/>
      <c r="J12" s="18"/>
    </row>
    <row r="13" spans="1:10" ht="16.5" thickBot="1">
      <c r="A13" s="14" t="s">
        <v>6</v>
      </c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6.5" thickBot="1">
      <c r="A14" s="14" t="s">
        <v>7</v>
      </c>
      <c r="B14" s="18"/>
      <c r="C14" s="18"/>
      <c r="D14" s="18"/>
      <c r="E14" s="18"/>
      <c r="F14" s="18"/>
      <c r="G14" s="18"/>
      <c r="H14" s="18"/>
      <c r="I14" s="18"/>
      <c r="J14" s="18"/>
    </row>
    <row r="15" spans="1:10" ht="16.5" thickBot="1">
      <c r="A15" s="15" t="s">
        <v>8</v>
      </c>
      <c r="B15" s="16">
        <f>SUM(B8:B14)</f>
        <v>0</v>
      </c>
      <c r="C15" s="16">
        <f aca="true" t="shared" si="0" ref="C15:J15">SUM(C8:C14)</f>
        <v>0</v>
      </c>
      <c r="D15" s="16">
        <f t="shared" si="0"/>
        <v>0</v>
      </c>
      <c r="E15" s="16">
        <f>SUM(E8:E14)</f>
        <v>0</v>
      </c>
      <c r="F15" s="16">
        <f>SUM(F8:F14)</f>
        <v>0</v>
      </c>
      <c r="G15" s="16">
        <f>SUM(G8:G14)</f>
        <v>0</v>
      </c>
      <c r="H15" s="16">
        <f t="shared" si="0"/>
        <v>0</v>
      </c>
      <c r="I15" s="16">
        <f t="shared" si="0"/>
        <v>0</v>
      </c>
      <c r="J15" s="16">
        <f t="shared" si="0"/>
        <v>0</v>
      </c>
    </row>
    <row r="17" spans="1:10" ht="15.75">
      <c r="A17" s="48" t="s">
        <v>65</v>
      </c>
      <c r="B17" s="48"/>
      <c r="C17" s="48"/>
      <c r="D17" s="47"/>
      <c r="E17" s="47"/>
      <c r="F17" s="47"/>
      <c r="G17" s="47"/>
      <c r="H17" s="47"/>
      <c r="I17" s="47"/>
      <c r="J17" s="47"/>
    </row>
    <row r="18" spans="1:10" ht="15" customHeight="1">
      <c r="A18" s="48" t="s">
        <v>31</v>
      </c>
      <c r="B18" s="48"/>
      <c r="C18" s="48"/>
      <c r="D18" s="47"/>
      <c r="E18" s="47"/>
      <c r="F18" s="47"/>
      <c r="G18" s="47"/>
      <c r="H18" s="47"/>
      <c r="I18" s="47"/>
      <c r="J18" s="47"/>
    </row>
    <row r="19" spans="4:10" ht="15.75">
      <c r="D19" s="19"/>
      <c r="E19" s="19"/>
      <c r="F19" s="19"/>
      <c r="G19" s="19"/>
      <c r="H19" s="19"/>
      <c r="I19" s="19"/>
      <c r="J19" s="19"/>
    </row>
    <row r="20" spans="1:10" ht="49.5" customHeight="1">
      <c r="A20" s="34" t="s">
        <v>32</v>
      </c>
      <c r="B20" s="34"/>
      <c r="C20" s="34"/>
      <c r="D20" s="28"/>
      <c r="E20" s="29"/>
      <c r="F20" s="29"/>
      <c r="G20" s="29"/>
      <c r="H20" s="29"/>
      <c r="I20" s="29"/>
      <c r="J20" s="30"/>
    </row>
    <row r="21" spans="1:10" ht="33.75" customHeight="1">
      <c r="A21" s="34" t="s">
        <v>33</v>
      </c>
      <c r="B21" s="34"/>
      <c r="C21" s="34"/>
      <c r="D21" s="28"/>
      <c r="E21" s="29"/>
      <c r="F21" s="29"/>
      <c r="G21" s="29"/>
      <c r="H21" s="29"/>
      <c r="I21" s="29"/>
      <c r="J21" s="30"/>
    </row>
    <row r="22" spans="1:10" ht="43.5" customHeight="1">
      <c r="A22" s="34" t="s">
        <v>34</v>
      </c>
      <c r="B22" s="34"/>
      <c r="C22" s="34"/>
      <c r="D22" s="28"/>
      <c r="E22" s="29"/>
      <c r="F22" s="29"/>
      <c r="G22" s="29"/>
      <c r="H22" s="29"/>
      <c r="I22" s="29"/>
      <c r="J22" s="30"/>
    </row>
    <row r="23" ht="45" customHeight="1"/>
  </sheetData>
  <sheetProtection password="E8F0" sheet="1" objects="1" scenarios="1"/>
  <mergeCells count="22">
    <mergeCell ref="A1:C1"/>
    <mergeCell ref="D1:J1"/>
    <mergeCell ref="A2:C2"/>
    <mergeCell ref="D2:J2"/>
    <mergeCell ref="A3:C3"/>
    <mergeCell ref="D3:J3"/>
    <mergeCell ref="A4:C4"/>
    <mergeCell ref="D4:J4"/>
    <mergeCell ref="A6:A7"/>
    <mergeCell ref="B6:D6"/>
    <mergeCell ref="E6:G6"/>
    <mergeCell ref="H6:J6"/>
    <mergeCell ref="A21:C21"/>
    <mergeCell ref="D21:J21"/>
    <mergeCell ref="A22:C22"/>
    <mergeCell ref="D22:J22"/>
    <mergeCell ref="A17:C17"/>
    <mergeCell ref="D17:J17"/>
    <mergeCell ref="A18:C18"/>
    <mergeCell ref="D18:J18"/>
    <mergeCell ref="A20:C20"/>
    <mergeCell ref="D20:J20"/>
  </mergeCells>
  <conditionalFormatting sqref="D3">
    <cfRule type="iconSet" priority="13" dxfId="56">
      <iconSet iconSet="3Arrows">
        <cfvo type="percent" val="0"/>
        <cfvo type="percent" val="33"/>
        <cfvo type="percent" val="67"/>
      </iconSet>
    </cfRule>
  </conditionalFormatting>
  <conditionalFormatting sqref="A5">
    <cfRule type="containsText" priority="12" dxfId="52" operator="containsText" text="Форма заполнена полностью">
      <formula>NOT(ISERROR(SEARCH("Форма заполнена полностью",A5)))</formula>
    </cfRule>
  </conditionalFormatting>
  <conditionalFormatting sqref="M1:M2">
    <cfRule type="containsText" priority="8" dxfId="53" operator="containsText" text="OK">
      <formula>NOT(ISERROR(SEARCH("OK",M1)))</formula>
    </cfRule>
    <cfRule type="containsText" priority="9" dxfId="54" operator="containsText" text="!">
      <formula>NOT(ISERROR(SEARCH("!",M1)))</formula>
    </cfRule>
  </conditionalFormatting>
  <conditionalFormatting sqref="M1:M2">
    <cfRule type="containsText" priority="7" dxfId="55" operator="containsText" text="форма">
      <formula>NOT(ISERROR(SEARCH("форма",M1)))</formula>
    </cfRule>
  </conditionalFormatting>
  <conditionalFormatting sqref="M3">
    <cfRule type="cellIs" priority="2" dxfId="53" operator="between">
      <formula>1</formula>
      <formula>3</formula>
    </cfRule>
    <cfRule type="containsText" priority="4" dxfId="53" operator="containsText" text="OK">
      <formula>NOT(ISERROR(SEARCH("OK",M3)))</formula>
    </cfRule>
    <cfRule type="containsText" priority="5" dxfId="54" operator="containsText" text="!">
      <formula>NOT(ISERROR(SEARCH("!",M3)))</formula>
    </cfRule>
  </conditionalFormatting>
  <conditionalFormatting sqref="M3">
    <cfRule type="containsText" priority="3" dxfId="55" operator="containsText" text="форма">
      <formula>NOT(ISERROR(SEARCH("форма",M3)))</formula>
    </cfRule>
  </conditionalFormatting>
  <conditionalFormatting sqref="D1:D2">
    <cfRule type="iconSet" priority="1" dxfId="56">
      <iconSet iconSet="3Arrows">
        <cfvo type="percent" val="0"/>
        <cfvo type="percent" val="33"/>
        <cfvo type="percent" val="67"/>
      </iconSet>
    </cfRule>
  </conditionalFormatting>
  <dataValidations count="1">
    <dataValidation type="whole" allowBlank="1" showInputMessage="1" showErrorMessage="1" sqref="B8:J14">
      <formula1>0</formula1>
      <formula2>100000</formula2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I15" sqref="I15"/>
    </sheetView>
  </sheetViews>
  <sheetFormatPr defaultColWidth="11.00390625" defaultRowHeight="15.75"/>
  <cols>
    <col min="1" max="1" width="5.875" style="0" bestFit="1" customWidth="1"/>
    <col min="2" max="2" width="13.375" style="0" bestFit="1" customWidth="1"/>
    <col min="3" max="3" width="17.375" style="0" bestFit="1" customWidth="1"/>
    <col min="4" max="4" width="20.125" style="0" bestFit="1" customWidth="1"/>
    <col min="5" max="5" width="17.375" style="0" bestFit="1" customWidth="1"/>
    <col min="6" max="6" width="17.875" style="0" bestFit="1" customWidth="1"/>
    <col min="7" max="7" width="13.00390625" style="0" bestFit="1" customWidth="1"/>
    <col min="8" max="8" width="13.375" style="0" bestFit="1" customWidth="1"/>
    <col min="9" max="9" width="15.125" style="0" bestFit="1" customWidth="1"/>
    <col min="10" max="10" width="15.00390625" style="0" customWidth="1"/>
    <col min="11" max="11" width="14.125" style="0" bestFit="1" customWidth="1"/>
    <col min="12" max="12" width="17.00390625" style="0" bestFit="1" customWidth="1"/>
    <col min="13" max="13" width="14.125" style="0" bestFit="1" customWidth="1"/>
    <col min="14" max="14" width="14.625" style="0" bestFit="1" customWidth="1"/>
  </cols>
  <sheetData>
    <row r="1" spans="1:10" ht="15.75">
      <c r="A1" s="7" t="s">
        <v>26</v>
      </c>
      <c r="B1" s="7">
        <f>'final-20-21'!D1</f>
        <v>0</v>
      </c>
      <c r="C1" s="7" t="s">
        <v>27</v>
      </c>
      <c r="D1" s="7">
        <f>'final-20-21'!D2</f>
        <v>0</v>
      </c>
      <c r="E1" s="7" t="s">
        <v>61</v>
      </c>
      <c r="F1" s="7">
        <v>0</v>
      </c>
      <c r="G1" s="7" t="s">
        <v>35</v>
      </c>
      <c r="H1" s="7">
        <f>_xlfn.IFERROR(PROPER(LEFT('final-20-21'!D17,1))&amp;MID('final-20-21'!D17,2,LEN('final-20-21'!D17)-1),"")</f>
      </c>
      <c r="I1" s="7" t="s">
        <v>36</v>
      </c>
      <c r="J1" s="7">
        <f>PROPER('final-20-21'!D18)</f>
      </c>
    </row>
    <row r="2" spans="1:10" ht="15.75">
      <c r="A2" s="7"/>
      <c r="B2" s="7" t="s">
        <v>17</v>
      </c>
      <c r="C2" s="7" t="s">
        <v>18</v>
      </c>
      <c r="D2" s="7" t="s">
        <v>19</v>
      </c>
      <c r="E2" s="7" t="s">
        <v>20</v>
      </c>
      <c r="F2" s="7" t="s">
        <v>21</v>
      </c>
      <c r="G2" s="7" t="s">
        <v>22</v>
      </c>
      <c r="H2" s="7" t="s">
        <v>23</v>
      </c>
      <c r="I2" s="7" t="s">
        <v>24</v>
      </c>
      <c r="J2" s="7" t="s">
        <v>25</v>
      </c>
    </row>
    <row r="3" spans="1:10" ht="15.75">
      <c r="A3" s="7" t="s">
        <v>28</v>
      </c>
      <c r="B3" s="7" t="s">
        <v>73</v>
      </c>
      <c r="C3" s="7" t="s">
        <v>58</v>
      </c>
      <c r="D3" s="7">
        <v>1</v>
      </c>
      <c r="E3" s="7" t="s">
        <v>37</v>
      </c>
      <c r="F3" s="7">
        <f>'preliminary-20-21'!D17</f>
        <v>0</v>
      </c>
      <c r="G3" s="7" t="s">
        <v>38</v>
      </c>
      <c r="H3" s="7">
        <f>'preliminary-20-21'!D18</f>
        <v>0</v>
      </c>
      <c r="I3" s="7" t="s">
        <v>39</v>
      </c>
      <c r="J3" s="7">
        <f>'preliminary-20-21'!D19</f>
        <v>0</v>
      </c>
    </row>
    <row r="4" spans="1:10" ht="15.75">
      <c r="A4" s="7">
        <v>5</v>
      </c>
      <c r="B4" s="7">
        <f>'preliminary-20-21'!B8</f>
        <v>0</v>
      </c>
      <c r="C4" s="7">
        <f>'preliminary-20-21'!C8</f>
        <v>0</v>
      </c>
      <c r="D4" s="7">
        <f>'preliminary-20-21'!D8</f>
        <v>0</v>
      </c>
      <c r="E4" s="7">
        <f>'preliminary-20-21'!H8</f>
        <v>0</v>
      </c>
      <c r="F4" s="7">
        <f>'preliminary-20-21'!I8</f>
        <v>0</v>
      </c>
      <c r="G4" s="7">
        <f>'preliminary-20-21'!J8</f>
        <v>0</v>
      </c>
      <c r="H4" s="7">
        <f>'preliminary-20-21'!E8</f>
        <v>0</v>
      </c>
      <c r="I4" s="7">
        <f>'preliminary-20-21'!F8</f>
        <v>0</v>
      </c>
      <c r="J4" s="7">
        <f>'preliminary-20-21'!G8</f>
        <v>0</v>
      </c>
    </row>
    <row r="5" spans="1:10" ht="15.75">
      <c r="A5" s="7">
        <v>6</v>
      </c>
      <c r="B5" s="7">
        <f>'preliminary-20-21'!B9</f>
        <v>0</v>
      </c>
      <c r="C5" s="7">
        <f>'preliminary-20-21'!C9</f>
        <v>0</v>
      </c>
      <c r="D5" s="7">
        <f>'preliminary-20-21'!D9</f>
        <v>0</v>
      </c>
      <c r="E5" s="7">
        <f>'preliminary-20-21'!H9</f>
        <v>0</v>
      </c>
      <c r="F5" s="7">
        <f>'preliminary-20-21'!I9</f>
        <v>0</v>
      </c>
      <c r="G5" s="7">
        <f>'preliminary-20-21'!J9</f>
        <v>0</v>
      </c>
      <c r="H5" s="7">
        <f>'preliminary-20-21'!E9</f>
        <v>0</v>
      </c>
      <c r="I5" s="7">
        <f>'preliminary-20-21'!F9</f>
        <v>0</v>
      </c>
      <c r="J5" s="7">
        <f>'preliminary-20-21'!G9</f>
        <v>0</v>
      </c>
    </row>
    <row r="6" spans="1:10" ht="15.75">
      <c r="A6" s="7">
        <v>7</v>
      </c>
      <c r="B6" s="7">
        <f>'preliminary-20-21'!B10</f>
        <v>0</v>
      </c>
      <c r="C6" s="7">
        <f>'preliminary-20-21'!C10</f>
        <v>0</v>
      </c>
      <c r="D6" s="7">
        <f>'preliminary-20-21'!D10</f>
        <v>0</v>
      </c>
      <c r="E6" s="7">
        <f>'preliminary-20-21'!H10</f>
        <v>0</v>
      </c>
      <c r="F6" s="7">
        <f>'preliminary-20-21'!I10</f>
        <v>0</v>
      </c>
      <c r="G6" s="7">
        <f>'preliminary-20-21'!J10</f>
        <v>0</v>
      </c>
      <c r="H6" s="7">
        <f>'preliminary-20-21'!E10</f>
        <v>0</v>
      </c>
      <c r="I6" s="7">
        <f>'preliminary-20-21'!F10</f>
        <v>0</v>
      </c>
      <c r="J6" s="7">
        <f>'preliminary-20-21'!G10</f>
        <v>0</v>
      </c>
    </row>
    <row r="7" spans="1:10" ht="15.75">
      <c r="A7" s="7">
        <v>8</v>
      </c>
      <c r="B7" s="7">
        <f>'preliminary-20-21'!B11</f>
        <v>0</v>
      </c>
      <c r="C7" s="7">
        <f>'preliminary-20-21'!C11</f>
        <v>0</v>
      </c>
      <c r="D7" s="7">
        <f>'preliminary-20-21'!D11</f>
        <v>0</v>
      </c>
      <c r="E7" s="7">
        <f>'preliminary-20-21'!H11</f>
        <v>0</v>
      </c>
      <c r="F7" s="7">
        <f>'preliminary-20-21'!I11</f>
        <v>0</v>
      </c>
      <c r="G7" s="7">
        <f>'preliminary-20-21'!J11</f>
        <v>0</v>
      </c>
      <c r="H7" s="7">
        <f>'preliminary-20-21'!E11</f>
        <v>0</v>
      </c>
      <c r="I7" s="7">
        <f>'preliminary-20-21'!F11</f>
        <v>0</v>
      </c>
      <c r="J7" s="7">
        <f>'preliminary-20-21'!G11</f>
        <v>0</v>
      </c>
    </row>
    <row r="8" spans="1:10" ht="15.75">
      <c r="A8" s="7">
        <v>9</v>
      </c>
      <c r="B8" s="7">
        <f>'preliminary-20-21'!B12</f>
        <v>0</v>
      </c>
      <c r="C8" s="7">
        <f>'preliminary-20-21'!C12</f>
        <v>0</v>
      </c>
      <c r="D8" s="7">
        <f>'preliminary-20-21'!D12</f>
        <v>0</v>
      </c>
      <c r="E8" s="7">
        <f>'preliminary-20-21'!H12</f>
        <v>0</v>
      </c>
      <c r="F8" s="7">
        <f>'preliminary-20-21'!I12</f>
        <v>0</v>
      </c>
      <c r="G8" s="7">
        <f>'preliminary-20-21'!J12</f>
        <v>0</v>
      </c>
      <c r="H8" s="7">
        <f>'preliminary-20-21'!E12</f>
        <v>0</v>
      </c>
      <c r="I8" s="7">
        <f>'preliminary-20-21'!F12</f>
        <v>0</v>
      </c>
      <c r="J8" s="7">
        <f>'preliminary-20-21'!G12</f>
        <v>0</v>
      </c>
    </row>
    <row r="9" spans="1:10" ht="15.75">
      <c r="A9" s="7">
        <v>10</v>
      </c>
      <c r="B9" s="7">
        <f>'preliminary-20-21'!B13</f>
        <v>0</v>
      </c>
      <c r="C9" s="7">
        <f>'preliminary-20-21'!C13</f>
        <v>0</v>
      </c>
      <c r="D9" s="7">
        <f>'preliminary-20-21'!D13</f>
        <v>0</v>
      </c>
      <c r="E9" s="7">
        <f>'preliminary-20-21'!H13</f>
        <v>0</v>
      </c>
      <c r="F9" s="7">
        <f>'preliminary-20-21'!I13</f>
        <v>0</v>
      </c>
      <c r="G9" s="7">
        <f>'preliminary-20-21'!J13</f>
        <v>0</v>
      </c>
      <c r="H9" s="7">
        <f>'preliminary-20-21'!E13</f>
        <v>0</v>
      </c>
      <c r="I9" s="7">
        <f>'preliminary-20-21'!F13</f>
        <v>0</v>
      </c>
      <c r="J9" s="7">
        <f>'preliminary-20-21'!G13</f>
        <v>0</v>
      </c>
    </row>
    <row r="10" spans="1:10" ht="15.75">
      <c r="A10" s="7">
        <v>11</v>
      </c>
      <c r="B10" s="7">
        <f>'preliminary-20-21'!B14</f>
        <v>0</v>
      </c>
      <c r="C10" s="7">
        <f>'preliminary-20-21'!C14</f>
        <v>0</v>
      </c>
      <c r="D10" s="7">
        <f>'preliminary-20-21'!D14</f>
        <v>0</v>
      </c>
      <c r="E10" s="7">
        <f>'preliminary-20-21'!H14</f>
        <v>0</v>
      </c>
      <c r="F10" s="7">
        <f>'preliminary-20-21'!I14</f>
        <v>0</v>
      </c>
      <c r="G10" s="7">
        <f>'preliminary-20-21'!J14</f>
        <v>0</v>
      </c>
      <c r="H10" s="7">
        <f>'preliminary-20-21'!E14</f>
        <v>0</v>
      </c>
      <c r="I10" s="7">
        <f>'preliminary-20-21'!F14</f>
        <v>0</v>
      </c>
      <c r="J10" s="7">
        <f>'preliminary-20-21'!G14</f>
        <v>0</v>
      </c>
    </row>
    <row r="11" spans="1:10" ht="15.75">
      <c r="A11" s="7" t="s">
        <v>16</v>
      </c>
      <c r="B11" s="7">
        <f>'preliminary-20-21'!B15</f>
        <v>0</v>
      </c>
      <c r="C11" s="7">
        <f>'preliminary-20-21'!C15</f>
        <v>0</v>
      </c>
      <c r="D11" s="7">
        <f>'preliminary-20-21'!D15</f>
        <v>0</v>
      </c>
      <c r="E11" s="7">
        <f>'preliminary-20-21'!H15</f>
        <v>0</v>
      </c>
      <c r="F11" s="7">
        <f>'preliminary-20-21'!I15</f>
        <v>0</v>
      </c>
      <c r="G11" s="7">
        <f>'preliminary-20-21'!J15</f>
        <v>0</v>
      </c>
      <c r="H11" s="7">
        <f>'preliminary-20-21'!E15</f>
        <v>0</v>
      </c>
      <c r="I11" s="7">
        <f>'preliminary-20-21'!F15</f>
        <v>0</v>
      </c>
      <c r="J11" s="7">
        <f>'preliminary-20-21'!G15</f>
        <v>0</v>
      </c>
    </row>
    <row r="12" spans="1:10" ht="15.75">
      <c r="A12" s="7" t="s">
        <v>28</v>
      </c>
      <c r="B12" s="7" t="s">
        <v>73</v>
      </c>
      <c r="C12" s="7" t="s">
        <v>58</v>
      </c>
      <c r="D12" s="7">
        <v>2</v>
      </c>
      <c r="E12" s="7" t="s">
        <v>37</v>
      </c>
      <c r="F12" s="7">
        <f>'final-20-21'!D20</f>
        <v>0</v>
      </c>
      <c r="G12" s="7" t="s">
        <v>38</v>
      </c>
      <c r="H12" s="7">
        <f>'final-20-21'!D21</f>
        <v>0</v>
      </c>
      <c r="I12" s="7" t="s">
        <v>39</v>
      </c>
      <c r="J12" s="7">
        <f>'final-20-21'!D22</f>
        <v>0</v>
      </c>
    </row>
    <row r="13" spans="1:10" ht="15.75">
      <c r="A13" s="7">
        <v>5</v>
      </c>
      <c r="B13" s="7">
        <f>'final-20-21'!B8</f>
        <v>0</v>
      </c>
      <c r="C13" s="7">
        <f>'final-20-21'!C8</f>
        <v>0</v>
      </c>
      <c r="D13" s="7">
        <f>'final-20-21'!D8</f>
        <v>0</v>
      </c>
      <c r="E13" s="7">
        <f>'final-20-21'!H8</f>
        <v>0</v>
      </c>
      <c r="F13" s="7">
        <f>'final-20-21'!I8</f>
        <v>0</v>
      </c>
      <c r="G13" s="7">
        <f>'final-20-21'!J8</f>
        <v>0</v>
      </c>
      <c r="H13" s="7">
        <f>'final-20-21'!E8</f>
        <v>0</v>
      </c>
      <c r="I13" s="7">
        <f>'final-20-21'!F8</f>
        <v>0</v>
      </c>
      <c r="J13" s="7">
        <f>'final-20-21'!G8</f>
        <v>0</v>
      </c>
    </row>
    <row r="14" spans="1:10" ht="15.75">
      <c r="A14" s="7">
        <v>6</v>
      </c>
      <c r="B14" s="7">
        <f>'final-20-21'!B9</f>
        <v>0</v>
      </c>
      <c r="C14" s="7">
        <f>'final-20-21'!C9</f>
        <v>0</v>
      </c>
      <c r="D14" s="7">
        <f>'final-20-21'!D9</f>
        <v>0</v>
      </c>
      <c r="E14" s="7">
        <f>'final-20-21'!H9</f>
        <v>0</v>
      </c>
      <c r="F14" s="7">
        <f>'final-20-21'!I9</f>
        <v>0</v>
      </c>
      <c r="G14" s="7">
        <f>'final-20-21'!J9</f>
        <v>0</v>
      </c>
      <c r="H14" s="7">
        <f>'final-20-21'!E9</f>
        <v>0</v>
      </c>
      <c r="I14" s="7">
        <f>'final-20-21'!F9</f>
        <v>0</v>
      </c>
      <c r="J14" s="7">
        <f>'final-20-21'!G9</f>
        <v>0</v>
      </c>
    </row>
    <row r="15" spans="1:10" ht="15.75">
      <c r="A15" s="7">
        <v>7</v>
      </c>
      <c r="B15" s="7">
        <f>'final-20-21'!B10</f>
        <v>0</v>
      </c>
      <c r="C15" s="7">
        <f>'final-20-21'!C10</f>
        <v>0</v>
      </c>
      <c r="D15" s="7">
        <f>'final-20-21'!D10</f>
        <v>0</v>
      </c>
      <c r="E15" s="7">
        <f>'final-20-21'!H10</f>
        <v>0</v>
      </c>
      <c r="F15" s="7">
        <f>'final-20-21'!I10</f>
        <v>0</v>
      </c>
      <c r="G15" s="7">
        <f>'final-20-21'!J10</f>
        <v>0</v>
      </c>
      <c r="H15" s="7">
        <f>'final-20-21'!E10</f>
        <v>0</v>
      </c>
      <c r="I15" s="7">
        <f>'final-20-21'!F10</f>
        <v>0</v>
      </c>
      <c r="J15" s="7">
        <f>'final-20-21'!G10</f>
        <v>0</v>
      </c>
    </row>
    <row r="16" spans="1:10" ht="15.75">
      <c r="A16" s="7">
        <v>8</v>
      </c>
      <c r="B16" s="7">
        <f>'final-20-21'!B11</f>
        <v>0</v>
      </c>
      <c r="C16" s="7">
        <f>'final-20-21'!C11</f>
        <v>0</v>
      </c>
      <c r="D16" s="7">
        <f>'final-20-21'!D11</f>
        <v>0</v>
      </c>
      <c r="E16" s="7">
        <f>'final-20-21'!H11</f>
        <v>0</v>
      </c>
      <c r="F16" s="7">
        <f>'final-20-21'!I11</f>
        <v>0</v>
      </c>
      <c r="G16" s="7">
        <f>'final-20-21'!J11</f>
        <v>0</v>
      </c>
      <c r="H16" s="7">
        <f>'final-20-21'!E11</f>
        <v>0</v>
      </c>
      <c r="I16" s="7">
        <f>'final-20-21'!F11</f>
        <v>0</v>
      </c>
      <c r="J16" s="7">
        <f>'final-20-21'!G11</f>
        <v>0</v>
      </c>
    </row>
    <row r="17" spans="1:10" ht="15.75">
      <c r="A17" s="7">
        <v>9</v>
      </c>
      <c r="B17" s="7">
        <f>'final-20-21'!B12</f>
        <v>0</v>
      </c>
      <c r="C17" s="7">
        <f>'final-20-21'!C12</f>
        <v>0</v>
      </c>
      <c r="D17" s="7">
        <f>'final-20-21'!D12</f>
        <v>0</v>
      </c>
      <c r="E17" s="7">
        <f>'final-20-21'!H12</f>
        <v>0</v>
      </c>
      <c r="F17" s="7">
        <f>'final-20-21'!I12</f>
        <v>0</v>
      </c>
      <c r="G17" s="7">
        <f>'final-20-21'!J12</f>
        <v>0</v>
      </c>
      <c r="H17" s="7">
        <f>'final-20-21'!E12</f>
        <v>0</v>
      </c>
      <c r="I17" s="7">
        <f>'final-20-21'!F12</f>
        <v>0</v>
      </c>
      <c r="J17" s="7">
        <f>'final-20-21'!G12</f>
        <v>0</v>
      </c>
    </row>
    <row r="18" spans="1:10" ht="15.75">
      <c r="A18" s="7">
        <v>10</v>
      </c>
      <c r="B18" s="7">
        <f>'final-20-21'!B13</f>
        <v>0</v>
      </c>
      <c r="C18" s="7">
        <f>'final-20-21'!C13</f>
        <v>0</v>
      </c>
      <c r="D18" s="7">
        <f>'final-20-21'!D13</f>
        <v>0</v>
      </c>
      <c r="E18" s="7">
        <f>'final-20-21'!H13</f>
        <v>0</v>
      </c>
      <c r="F18" s="7">
        <f>'final-20-21'!I13</f>
        <v>0</v>
      </c>
      <c r="G18" s="7">
        <f>'final-20-21'!J13</f>
        <v>0</v>
      </c>
      <c r="H18" s="7">
        <f>'final-20-21'!E13</f>
        <v>0</v>
      </c>
      <c r="I18" s="7">
        <f>'final-20-21'!F13</f>
        <v>0</v>
      </c>
      <c r="J18" s="7">
        <f>'final-20-21'!G13</f>
        <v>0</v>
      </c>
    </row>
    <row r="19" spans="1:10" ht="15.75">
      <c r="A19" s="7">
        <v>11</v>
      </c>
      <c r="B19" s="7">
        <f>'final-20-21'!B14</f>
        <v>0</v>
      </c>
      <c r="C19" s="7">
        <f>'final-20-21'!C14</f>
        <v>0</v>
      </c>
      <c r="D19" s="7">
        <f>'final-20-21'!D14</f>
        <v>0</v>
      </c>
      <c r="E19" s="7">
        <f>'final-20-21'!H14</f>
        <v>0</v>
      </c>
      <c r="F19" s="7">
        <f>'final-20-21'!I14</f>
        <v>0</v>
      </c>
      <c r="G19" s="7">
        <f>'final-20-21'!J14</f>
        <v>0</v>
      </c>
      <c r="H19" s="7">
        <f>'final-20-21'!E14</f>
        <v>0</v>
      </c>
      <c r="I19" s="7">
        <f>'final-20-21'!F14</f>
        <v>0</v>
      </c>
      <c r="J19" s="7">
        <f>'final-20-21'!G14</f>
        <v>0</v>
      </c>
    </row>
    <row r="20" spans="1:10" ht="15.75">
      <c r="A20" s="7" t="s">
        <v>16</v>
      </c>
      <c r="B20" s="7">
        <f>'final-20-21'!B15</f>
        <v>0</v>
      </c>
      <c r="C20" s="7">
        <f>'final-20-21'!C15</f>
        <v>0</v>
      </c>
      <c r="D20" s="7">
        <f>'final-20-21'!D15</f>
        <v>0</v>
      </c>
      <c r="E20" s="7">
        <f>'final-20-21'!H15</f>
        <v>0</v>
      </c>
      <c r="F20" s="7">
        <f>'final-20-21'!I15</f>
        <v>0</v>
      </c>
      <c r="G20" s="7">
        <f>'final-20-21'!J15</f>
        <v>0</v>
      </c>
      <c r="H20" s="7">
        <f>'final-20-21'!E15</f>
        <v>0</v>
      </c>
      <c r="I20" s="7">
        <f>'final-20-21'!F15</f>
        <v>0</v>
      </c>
      <c r="J20" s="7">
        <f>'final-20-21'!G15</f>
        <v>0</v>
      </c>
    </row>
    <row r="21" spans="1:10" ht="15.75">
      <c r="A21" s="7" t="s">
        <v>26</v>
      </c>
      <c r="B21" s="7">
        <f>'final-19-20'!D1</f>
        <v>0</v>
      </c>
      <c r="C21" s="7" t="s">
        <v>27</v>
      </c>
      <c r="D21" s="7">
        <f>'final-19-20'!D2</f>
        <v>0</v>
      </c>
      <c r="E21" s="7" t="s">
        <v>61</v>
      </c>
      <c r="F21" s="7">
        <v>0</v>
      </c>
      <c r="G21" s="7" t="s">
        <v>35</v>
      </c>
      <c r="H21" s="7">
        <f>_xlfn.IFERROR(PROPER(LEFT('final-19-20'!D17,1))&amp;MID('final-19-20'!D17,2,LEN('final-19-20'!D17)-1),"")</f>
      </c>
      <c r="I21" s="7" t="s">
        <v>36</v>
      </c>
      <c r="J21" s="7">
        <f>PROPER('final-19-20'!D18)</f>
      </c>
    </row>
    <row r="22" spans="1:10" ht="15.75">
      <c r="A22" s="7" t="s">
        <v>28</v>
      </c>
      <c r="B22" s="7" t="s">
        <v>70</v>
      </c>
      <c r="C22" s="7" t="s">
        <v>58</v>
      </c>
      <c r="D22" s="7">
        <v>1</v>
      </c>
      <c r="E22" s="7" t="s">
        <v>37</v>
      </c>
      <c r="F22" s="7">
        <f>'preliminary-19-20'!D17</f>
        <v>0</v>
      </c>
      <c r="G22" s="7" t="s">
        <v>38</v>
      </c>
      <c r="H22" s="7">
        <f>'preliminary-19-20'!D18</f>
        <v>0</v>
      </c>
      <c r="I22" s="7" t="s">
        <v>39</v>
      </c>
      <c r="J22" s="7">
        <f>'preliminary-19-20'!D19</f>
        <v>0</v>
      </c>
    </row>
    <row r="23" spans="1:10" ht="15.75">
      <c r="A23" s="7">
        <v>5</v>
      </c>
      <c r="B23" s="7">
        <f>'preliminary-19-20'!B8</f>
        <v>0</v>
      </c>
      <c r="C23" s="7">
        <f>'preliminary-19-20'!C8</f>
        <v>0</v>
      </c>
      <c r="D23" s="7">
        <f>'preliminary-19-20'!D8</f>
        <v>0</v>
      </c>
      <c r="E23" s="7">
        <f>'preliminary-19-20'!H8</f>
        <v>0</v>
      </c>
      <c r="F23" s="7">
        <f>'preliminary-19-20'!I8</f>
        <v>0</v>
      </c>
      <c r="G23" s="7">
        <f>'preliminary-19-20'!J8</f>
        <v>0</v>
      </c>
      <c r="H23" s="7">
        <f>'preliminary-19-20'!E8</f>
        <v>0</v>
      </c>
      <c r="I23" s="7">
        <f>'preliminary-19-20'!F8</f>
        <v>0</v>
      </c>
      <c r="J23" s="7">
        <f>'preliminary-19-20'!G8</f>
        <v>0</v>
      </c>
    </row>
    <row r="24" spans="1:10" ht="15.75">
      <c r="A24" s="7">
        <v>6</v>
      </c>
      <c r="B24" s="7">
        <f>'preliminary-19-20'!B9</f>
        <v>0</v>
      </c>
      <c r="C24" s="7">
        <f>'preliminary-19-20'!C9</f>
        <v>0</v>
      </c>
      <c r="D24" s="7">
        <f>'preliminary-19-20'!D9</f>
        <v>0</v>
      </c>
      <c r="E24" s="7">
        <f>'preliminary-19-20'!H9</f>
        <v>0</v>
      </c>
      <c r="F24" s="7">
        <f>'preliminary-19-20'!I9</f>
        <v>0</v>
      </c>
      <c r="G24" s="7">
        <f>'preliminary-19-20'!J9</f>
        <v>0</v>
      </c>
      <c r="H24" s="7">
        <f>'preliminary-19-20'!E9</f>
        <v>0</v>
      </c>
      <c r="I24" s="7">
        <f>'preliminary-19-20'!F9</f>
        <v>0</v>
      </c>
      <c r="J24" s="7">
        <f>'preliminary-19-20'!G9</f>
        <v>0</v>
      </c>
    </row>
    <row r="25" spans="1:10" ht="15.75">
      <c r="A25" s="7">
        <v>7</v>
      </c>
      <c r="B25" s="7">
        <f>'preliminary-19-20'!B10</f>
        <v>0</v>
      </c>
      <c r="C25" s="7">
        <f>'preliminary-19-20'!C10</f>
        <v>0</v>
      </c>
      <c r="D25" s="7">
        <f>'preliminary-19-20'!D10</f>
        <v>0</v>
      </c>
      <c r="E25" s="7">
        <f>'preliminary-19-20'!H10</f>
        <v>0</v>
      </c>
      <c r="F25" s="7">
        <f>'preliminary-19-20'!I10</f>
        <v>0</v>
      </c>
      <c r="G25" s="7">
        <f>'preliminary-19-20'!J10</f>
        <v>0</v>
      </c>
      <c r="H25" s="7">
        <f>'preliminary-19-20'!E10</f>
        <v>0</v>
      </c>
      <c r="I25" s="7">
        <f>'preliminary-19-20'!F10</f>
        <v>0</v>
      </c>
      <c r="J25" s="7">
        <f>'preliminary-19-20'!G10</f>
        <v>0</v>
      </c>
    </row>
    <row r="26" spans="1:10" ht="15.75">
      <c r="A26" s="7">
        <v>8</v>
      </c>
      <c r="B26" s="7">
        <f>'preliminary-19-20'!B11</f>
        <v>0</v>
      </c>
      <c r="C26" s="7">
        <f>'preliminary-19-20'!C11</f>
        <v>0</v>
      </c>
      <c r="D26" s="7">
        <f>'preliminary-19-20'!D11</f>
        <v>0</v>
      </c>
      <c r="E26" s="7">
        <f>'preliminary-19-20'!H11</f>
        <v>0</v>
      </c>
      <c r="F26" s="7">
        <f>'preliminary-19-20'!I11</f>
        <v>0</v>
      </c>
      <c r="G26" s="7">
        <f>'preliminary-19-20'!J11</f>
        <v>0</v>
      </c>
      <c r="H26" s="7">
        <f>'preliminary-19-20'!E11</f>
        <v>0</v>
      </c>
      <c r="I26" s="7">
        <f>'preliminary-19-20'!F11</f>
        <v>0</v>
      </c>
      <c r="J26" s="7">
        <f>'preliminary-19-20'!G11</f>
        <v>0</v>
      </c>
    </row>
    <row r="27" spans="1:10" ht="15.75">
      <c r="A27" s="7">
        <v>9</v>
      </c>
      <c r="B27" s="7">
        <f>'preliminary-19-20'!B12</f>
        <v>0</v>
      </c>
      <c r="C27" s="7">
        <f>'preliminary-19-20'!C12</f>
        <v>0</v>
      </c>
      <c r="D27" s="7">
        <f>'preliminary-19-20'!D12</f>
        <v>0</v>
      </c>
      <c r="E27" s="7">
        <f>'preliminary-19-20'!H12</f>
        <v>0</v>
      </c>
      <c r="F27" s="7">
        <f>'preliminary-19-20'!I12</f>
        <v>0</v>
      </c>
      <c r="G27" s="7">
        <f>'preliminary-19-20'!J12</f>
        <v>0</v>
      </c>
      <c r="H27" s="7">
        <f>'preliminary-19-20'!E12</f>
        <v>0</v>
      </c>
      <c r="I27" s="7">
        <f>'preliminary-19-20'!F12</f>
        <v>0</v>
      </c>
      <c r="J27" s="7">
        <f>'preliminary-19-20'!G12</f>
        <v>0</v>
      </c>
    </row>
    <row r="28" spans="1:10" ht="15.75">
      <c r="A28" s="7">
        <v>10</v>
      </c>
      <c r="B28" s="7">
        <f>'preliminary-19-20'!B13</f>
        <v>0</v>
      </c>
      <c r="C28" s="7">
        <f>'preliminary-19-20'!C13</f>
        <v>0</v>
      </c>
      <c r="D28" s="7">
        <f>'preliminary-19-20'!D13</f>
        <v>0</v>
      </c>
      <c r="E28" s="7">
        <f>'preliminary-19-20'!H13</f>
        <v>0</v>
      </c>
      <c r="F28" s="7">
        <f>'preliminary-19-20'!I13</f>
        <v>0</v>
      </c>
      <c r="G28" s="7">
        <f>'preliminary-19-20'!J13</f>
        <v>0</v>
      </c>
      <c r="H28" s="7">
        <f>'preliminary-19-20'!E13</f>
        <v>0</v>
      </c>
      <c r="I28" s="7">
        <f>'preliminary-19-20'!F13</f>
        <v>0</v>
      </c>
      <c r="J28" s="7">
        <f>'preliminary-19-20'!G13</f>
        <v>0</v>
      </c>
    </row>
    <row r="29" spans="1:10" ht="15.75">
      <c r="A29" s="7">
        <v>11</v>
      </c>
      <c r="B29" s="7">
        <f>'preliminary-19-20'!B14</f>
        <v>0</v>
      </c>
      <c r="C29" s="7">
        <f>'preliminary-19-20'!C14</f>
        <v>0</v>
      </c>
      <c r="D29" s="7">
        <f>'preliminary-19-20'!D14</f>
        <v>0</v>
      </c>
      <c r="E29" s="7">
        <f>'preliminary-19-20'!H14</f>
        <v>0</v>
      </c>
      <c r="F29" s="7">
        <f>'preliminary-19-20'!I14</f>
        <v>0</v>
      </c>
      <c r="G29" s="7">
        <f>'preliminary-19-20'!J14</f>
        <v>0</v>
      </c>
      <c r="H29" s="7">
        <f>'preliminary-19-20'!E14</f>
        <v>0</v>
      </c>
      <c r="I29" s="7">
        <f>'preliminary-19-20'!F14</f>
        <v>0</v>
      </c>
      <c r="J29" s="7">
        <f>'preliminary-19-20'!G14</f>
        <v>0</v>
      </c>
    </row>
    <row r="30" spans="1:10" ht="15.75">
      <c r="A30" s="7" t="s">
        <v>16</v>
      </c>
      <c r="B30" s="7">
        <f>'preliminary-19-20'!B15</f>
        <v>0</v>
      </c>
      <c r="C30" s="7">
        <f>'preliminary-19-20'!C15</f>
        <v>0</v>
      </c>
      <c r="D30" s="7">
        <f>'preliminary-19-20'!D15</f>
        <v>0</v>
      </c>
      <c r="E30" s="7">
        <f>'preliminary-19-20'!H15</f>
        <v>0</v>
      </c>
      <c r="F30" s="7">
        <f>'preliminary-19-20'!I15</f>
        <v>0</v>
      </c>
      <c r="G30" s="7">
        <f>'preliminary-19-20'!J15</f>
        <v>0</v>
      </c>
      <c r="H30" s="7">
        <f>'preliminary-19-20'!E15</f>
        <v>0</v>
      </c>
      <c r="I30" s="7">
        <f>'preliminary-19-20'!F15</f>
        <v>0</v>
      </c>
      <c r="J30" s="7">
        <f>'preliminary-19-20'!G15</f>
        <v>0</v>
      </c>
    </row>
    <row r="31" spans="1:10" ht="15.75">
      <c r="A31" s="7" t="s">
        <v>28</v>
      </c>
      <c r="B31" s="7" t="s">
        <v>70</v>
      </c>
      <c r="C31" s="7" t="s">
        <v>58</v>
      </c>
      <c r="D31" s="7">
        <v>2</v>
      </c>
      <c r="E31" s="7" t="s">
        <v>37</v>
      </c>
      <c r="F31" s="7">
        <f>'final-19-20'!D20</f>
        <v>0</v>
      </c>
      <c r="G31" s="7" t="s">
        <v>38</v>
      </c>
      <c r="H31" s="7">
        <f>'final-19-20'!D21</f>
        <v>0</v>
      </c>
      <c r="I31" s="7" t="s">
        <v>39</v>
      </c>
      <c r="J31" s="7">
        <f>'final-19-20'!D22</f>
        <v>0</v>
      </c>
    </row>
    <row r="32" spans="1:10" ht="15.75">
      <c r="A32" s="7">
        <v>5</v>
      </c>
      <c r="B32" s="7">
        <f>'final-19-20'!B8</f>
        <v>0</v>
      </c>
      <c r="C32" s="7">
        <f>'final-19-20'!C8</f>
        <v>0</v>
      </c>
      <c r="D32" s="7">
        <f>'final-19-20'!D8</f>
        <v>0</v>
      </c>
      <c r="E32" s="7">
        <f>'final-19-20'!H8</f>
        <v>0</v>
      </c>
      <c r="F32" s="7">
        <f>'final-19-20'!I8</f>
        <v>0</v>
      </c>
      <c r="G32" s="7">
        <f>'final-19-20'!J8</f>
        <v>0</v>
      </c>
      <c r="H32" s="7">
        <f>'final-19-20'!E8</f>
        <v>0</v>
      </c>
      <c r="I32" s="7">
        <f>'final-19-20'!F8</f>
        <v>0</v>
      </c>
      <c r="J32" s="7">
        <f>'final-19-20'!G8</f>
        <v>0</v>
      </c>
    </row>
    <row r="33" spans="1:10" ht="15.75">
      <c r="A33" s="7">
        <v>6</v>
      </c>
      <c r="B33" s="7">
        <f>'final-19-20'!B9</f>
        <v>0</v>
      </c>
      <c r="C33" s="7">
        <f>'final-19-20'!C9</f>
        <v>0</v>
      </c>
      <c r="D33" s="7">
        <f>'final-19-20'!D9</f>
        <v>0</v>
      </c>
      <c r="E33" s="7">
        <f>'final-19-20'!H9</f>
        <v>0</v>
      </c>
      <c r="F33" s="7">
        <f>'final-19-20'!I9</f>
        <v>0</v>
      </c>
      <c r="G33" s="7">
        <f>'final-19-20'!J9</f>
        <v>0</v>
      </c>
      <c r="H33" s="7">
        <f>'final-19-20'!E9</f>
        <v>0</v>
      </c>
      <c r="I33" s="7">
        <f>'final-19-20'!F9</f>
        <v>0</v>
      </c>
      <c r="J33" s="7">
        <f>'final-19-20'!G9</f>
        <v>0</v>
      </c>
    </row>
    <row r="34" spans="1:10" ht="15.75">
      <c r="A34" s="7">
        <v>7</v>
      </c>
      <c r="B34" s="7">
        <f>'final-19-20'!B10</f>
        <v>0</v>
      </c>
      <c r="C34" s="7">
        <f>'final-19-20'!C10</f>
        <v>0</v>
      </c>
      <c r="D34" s="7">
        <f>'final-19-20'!D10</f>
        <v>0</v>
      </c>
      <c r="E34" s="7">
        <f>'final-19-20'!H10</f>
        <v>0</v>
      </c>
      <c r="F34" s="7">
        <f>'final-19-20'!I10</f>
        <v>0</v>
      </c>
      <c r="G34" s="7">
        <f>'final-19-20'!J10</f>
        <v>0</v>
      </c>
      <c r="H34" s="7">
        <f>'final-19-20'!E10</f>
        <v>0</v>
      </c>
      <c r="I34" s="7">
        <f>'final-19-20'!F10</f>
        <v>0</v>
      </c>
      <c r="J34" s="7">
        <f>'final-19-20'!G10</f>
        <v>0</v>
      </c>
    </row>
    <row r="35" spans="1:10" ht="15.75">
      <c r="A35" s="7">
        <v>8</v>
      </c>
      <c r="B35" s="7">
        <f>'final-19-20'!B11</f>
        <v>0</v>
      </c>
      <c r="C35" s="7">
        <f>'final-19-20'!C11</f>
        <v>0</v>
      </c>
      <c r="D35" s="7">
        <f>'final-19-20'!D11</f>
        <v>0</v>
      </c>
      <c r="E35" s="7">
        <f>'final-19-20'!H11</f>
        <v>0</v>
      </c>
      <c r="F35" s="7">
        <f>'final-19-20'!I11</f>
        <v>0</v>
      </c>
      <c r="G35" s="7">
        <f>'final-19-20'!J11</f>
        <v>0</v>
      </c>
      <c r="H35" s="7">
        <f>'final-19-20'!E11</f>
        <v>0</v>
      </c>
      <c r="I35" s="7">
        <f>'final-19-20'!F11</f>
        <v>0</v>
      </c>
      <c r="J35" s="7">
        <f>'final-19-20'!G11</f>
        <v>0</v>
      </c>
    </row>
    <row r="36" spans="1:10" ht="15.75">
      <c r="A36" s="7">
        <v>9</v>
      </c>
      <c r="B36" s="7">
        <f>'final-19-20'!B12</f>
        <v>0</v>
      </c>
      <c r="C36" s="7">
        <f>'final-19-20'!C12</f>
        <v>0</v>
      </c>
      <c r="D36" s="7">
        <f>'final-19-20'!D12</f>
        <v>0</v>
      </c>
      <c r="E36" s="7">
        <f>'final-19-20'!H12</f>
        <v>0</v>
      </c>
      <c r="F36" s="7">
        <f>'final-19-20'!I12</f>
        <v>0</v>
      </c>
      <c r="G36" s="7">
        <f>'final-19-20'!J12</f>
        <v>0</v>
      </c>
      <c r="H36" s="7">
        <f>'final-19-20'!E12</f>
        <v>0</v>
      </c>
      <c r="I36" s="7">
        <f>'final-19-20'!F12</f>
        <v>0</v>
      </c>
      <c r="J36" s="7">
        <f>'final-19-20'!G12</f>
        <v>0</v>
      </c>
    </row>
    <row r="37" spans="1:10" ht="15.75">
      <c r="A37" s="7">
        <v>10</v>
      </c>
      <c r="B37" s="7">
        <f>'final-19-20'!B13</f>
        <v>0</v>
      </c>
      <c r="C37" s="7">
        <f>'final-19-20'!C13</f>
        <v>0</v>
      </c>
      <c r="D37" s="7">
        <f>'final-19-20'!D13</f>
        <v>0</v>
      </c>
      <c r="E37" s="7">
        <f>'final-19-20'!H13</f>
        <v>0</v>
      </c>
      <c r="F37" s="7">
        <f>'final-19-20'!I13</f>
        <v>0</v>
      </c>
      <c r="G37" s="7">
        <f>'final-19-20'!J13</f>
        <v>0</v>
      </c>
      <c r="H37" s="7">
        <f>'final-19-20'!E13</f>
        <v>0</v>
      </c>
      <c r="I37" s="7">
        <f>'final-19-20'!F13</f>
        <v>0</v>
      </c>
      <c r="J37" s="7">
        <f>'final-19-20'!G13</f>
        <v>0</v>
      </c>
    </row>
    <row r="38" spans="1:10" ht="15.75">
      <c r="A38" s="7">
        <v>11</v>
      </c>
      <c r="B38" s="7">
        <f>'final-19-20'!B14</f>
        <v>0</v>
      </c>
      <c r="C38" s="7">
        <f>'final-19-20'!C14</f>
        <v>0</v>
      </c>
      <c r="D38" s="7">
        <f>'final-19-20'!D14</f>
        <v>0</v>
      </c>
      <c r="E38" s="7">
        <f>'final-19-20'!H14</f>
        <v>0</v>
      </c>
      <c r="F38" s="7">
        <f>'final-19-20'!I14</f>
        <v>0</v>
      </c>
      <c r="G38" s="7">
        <f>'final-19-20'!J14</f>
        <v>0</v>
      </c>
      <c r="H38" s="7">
        <f>'final-19-20'!E14</f>
        <v>0</v>
      </c>
      <c r="I38" s="7">
        <f>'final-19-20'!F14</f>
        <v>0</v>
      </c>
      <c r="J38" s="7">
        <f>'final-19-20'!G14</f>
        <v>0</v>
      </c>
    </row>
    <row r="39" spans="1:10" ht="15.75">
      <c r="A39" s="7" t="s">
        <v>16</v>
      </c>
      <c r="B39" s="7">
        <f>'final-19-20'!B15</f>
        <v>0</v>
      </c>
      <c r="C39" s="7">
        <f>'final-19-20'!C15</f>
        <v>0</v>
      </c>
      <c r="D39" s="7">
        <f>'final-19-20'!D15</f>
        <v>0</v>
      </c>
      <c r="E39" s="7">
        <f>'final-19-20'!H15</f>
        <v>0</v>
      </c>
      <c r="F39" s="7">
        <f>'final-19-20'!I15</f>
        <v>0</v>
      </c>
      <c r="G39" s="7">
        <f>'final-19-20'!J15</f>
        <v>0</v>
      </c>
      <c r="H39" s="7">
        <f>'final-19-20'!E15</f>
        <v>0</v>
      </c>
      <c r="I39" s="7">
        <f>'final-19-20'!F15</f>
        <v>0</v>
      </c>
      <c r="J39" s="7">
        <f>'final-19-20'!G15</f>
        <v>0</v>
      </c>
    </row>
  </sheetData>
  <sheetProtection password="E8F0" sheet="1" objects="1" scenarios="1" formatColumn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Надя</dc:creator>
  <cp:keywords/>
  <dc:description/>
  <cp:lastModifiedBy>Microsoft Office User</cp:lastModifiedBy>
  <dcterms:created xsi:type="dcterms:W3CDTF">2014-05-16T10:07:02Z</dcterms:created>
  <dcterms:modified xsi:type="dcterms:W3CDTF">2021-04-20T14:37:47Z</dcterms:modified>
  <cp:category/>
  <cp:version/>
  <cp:contentType/>
  <cp:contentStatus/>
</cp:coreProperties>
</file>